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kapitulace" sheetId="1" r:id="rId1"/>
    <sheet name="SO 01 - malé" sheetId="2" r:id="rId2"/>
    <sheet name="SO 02 - velké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<sst xmlns="http://schemas.openxmlformats.org/spreadsheetml/2006/main" count="499" uniqueCount="231">
  <si>
    <t>Kód položky</t>
  </si>
  <si>
    <t>MJ</t>
  </si>
  <si>
    <t>Množství</t>
  </si>
  <si>
    <t>Cena celkem</t>
  </si>
  <si>
    <t>1</t>
  </si>
  <si>
    <t>2</t>
  </si>
  <si>
    <t>3</t>
  </si>
  <si>
    <t>4</t>
  </si>
  <si>
    <t>5</t>
  </si>
  <si>
    <t>6</t>
  </si>
  <si>
    <t>HSV</t>
  </si>
  <si>
    <t xml:space="preserve">Práce a dodávky HSV   </t>
  </si>
  <si>
    <t>ks</t>
  </si>
  <si>
    <t>111301111</t>
  </si>
  <si>
    <t>m2</t>
  </si>
  <si>
    <t>999200006</t>
  </si>
  <si>
    <t xml:space="preserve">Substrát - k sazenicím   </t>
  </si>
  <si>
    <t>m3</t>
  </si>
  <si>
    <t>183101213</t>
  </si>
  <si>
    <t xml:space="preserve">Jamky výměna 50% v hornině 1-4 do 0,05m3   </t>
  </si>
  <si>
    <t>kus</t>
  </si>
  <si>
    <t>183101214</t>
  </si>
  <si>
    <t xml:space="preserve">Jamky výměna 50% v hornině 1-4 do 0,125m3   </t>
  </si>
  <si>
    <t>183101215</t>
  </si>
  <si>
    <t xml:space="preserve">Jamky výměna 50% v hornině 1-4 do 0,4m3   </t>
  </si>
  <si>
    <t>184102111</t>
  </si>
  <si>
    <t xml:space="preserve">Výsadba dřeviny s balem rovina d 0,2 m   </t>
  </si>
  <si>
    <t>184102112</t>
  </si>
  <si>
    <t xml:space="preserve">Výsadba dřeviny s balem rovina d 0,3 m   </t>
  </si>
  <si>
    <t>184102114</t>
  </si>
  <si>
    <t>184102115</t>
  </si>
  <si>
    <t xml:space="preserve">Výsadba dřeviny s balem rovina d 0,6 m   </t>
  </si>
  <si>
    <t>999000013</t>
  </si>
  <si>
    <t xml:space="preserve">Dřevěný kůl  do  2m   </t>
  </si>
  <si>
    <t>184202111</t>
  </si>
  <si>
    <t xml:space="preserve">Kotvení dřevin kůly do 2m   </t>
  </si>
  <si>
    <t>184202112</t>
  </si>
  <si>
    <t xml:space="preserve">Kotvení dřevin kůly do 3m   </t>
  </si>
  <si>
    <t>999000014</t>
  </si>
  <si>
    <t>184921094</t>
  </si>
  <si>
    <t>999000007</t>
  </si>
  <si>
    <t xml:space="preserve">Kůrový mulč - jemný   </t>
  </si>
  <si>
    <t>prms</t>
  </si>
  <si>
    <t>185804311</t>
  </si>
  <si>
    <t xml:space="preserve">Zalití rostlin vodou plocha do 20m2   </t>
  </si>
  <si>
    <t>162201100</t>
  </si>
  <si>
    <t xml:space="preserve">Přemístění a naložení výkopku a drnu   </t>
  </si>
  <si>
    <t>596911111</t>
  </si>
  <si>
    <t xml:space="preserve">Kladení šlapáků rovina   </t>
  </si>
  <si>
    <t>999900007</t>
  </si>
  <si>
    <t xml:space="preserve">Selská dlažba   39x39cm, tl. 4cm   </t>
  </si>
  <si>
    <t>596911112</t>
  </si>
  <si>
    <t xml:space="preserve">Kladení obrub   </t>
  </si>
  <si>
    <t>999900010</t>
  </si>
  <si>
    <t xml:space="preserve">Trávníková obruba   27x13cm   </t>
  </si>
  <si>
    <t>596911113</t>
  </si>
  <si>
    <t xml:space="preserve">Příprava plochy pro kladení šlapáků   </t>
  </si>
  <si>
    <t>99</t>
  </si>
  <si>
    <t xml:space="preserve">Přesun hmot   </t>
  </si>
  <si>
    <t>998000002</t>
  </si>
  <si>
    <t xml:space="preserve">Přesun kapacit   </t>
  </si>
  <si>
    <t>km</t>
  </si>
  <si>
    <t>998231311</t>
  </si>
  <si>
    <t>t</t>
  </si>
  <si>
    <t>K020107</t>
  </si>
  <si>
    <t xml:space="preserve">Likvidace biohmoty   </t>
  </si>
  <si>
    <t>kpl</t>
  </si>
  <si>
    <t>Z2000/028</t>
  </si>
  <si>
    <t xml:space="preserve">Chemické odplevelení plochy -  postřik  -   včetně materiálu - rovina   </t>
  </si>
  <si>
    <t>999800002</t>
  </si>
  <si>
    <t>bm</t>
  </si>
  <si>
    <t>Z2000/113</t>
  </si>
  <si>
    <t xml:space="preserve">Rozprostření netex folie   </t>
  </si>
  <si>
    <t>999800001</t>
  </si>
  <si>
    <t xml:space="preserve">Netex folie   </t>
  </si>
  <si>
    <t>Z2000/115</t>
  </si>
  <si>
    <t xml:space="preserve">Rozprostření kačírku   </t>
  </si>
  <si>
    <t>999500001</t>
  </si>
  <si>
    <t>Z2000/122</t>
  </si>
  <si>
    <t xml:space="preserve">Rozprostření rašeliny   </t>
  </si>
  <si>
    <t>999200060</t>
  </si>
  <si>
    <t xml:space="preserve">Rašelinový substrát   </t>
  </si>
  <si>
    <t>Z2000/126</t>
  </si>
  <si>
    <t xml:space="preserve">Příprava plochy pro kačírek   </t>
  </si>
  <si>
    <t>999800012</t>
  </si>
  <si>
    <t xml:space="preserve">Písek kopaný   </t>
  </si>
  <si>
    <t>Z2000/114</t>
  </si>
  <si>
    <t xml:space="preserve">Rozprostření substrátu - trávník   </t>
  </si>
  <si>
    <t>999200050</t>
  </si>
  <si>
    <t xml:space="preserve">Substrát pro zakládání trávníků   </t>
  </si>
  <si>
    <t>Z2000/118</t>
  </si>
  <si>
    <t xml:space="preserve">Založení trávníku   parter   </t>
  </si>
  <si>
    <t>005724400</t>
  </si>
  <si>
    <t xml:space="preserve">směs travní hřištní   </t>
  </si>
  <si>
    <t>KG</t>
  </si>
  <si>
    <t>Z2010/002</t>
  </si>
  <si>
    <t xml:space="preserve">Položení a zabudování sukulentního koberce   </t>
  </si>
  <si>
    <t xml:space="preserve">Sukulentní koberec   </t>
  </si>
  <si>
    <t>Z2010/003</t>
  </si>
  <si>
    <t xml:space="preserve">Zabudování neviditelného obrubníku vč. kotvících prvků   </t>
  </si>
  <si>
    <t>999800010</t>
  </si>
  <si>
    <t xml:space="preserve">Neviditelný obrubník 6cm   </t>
  </si>
  <si>
    <t>Rostlinný materiál</t>
  </si>
  <si>
    <t>Taxus baccata 'Fastigiata Aurea' 100-125 cm</t>
  </si>
  <si>
    <t>Chamaecyparis pisifera 'Sungold' 15-20 cm</t>
  </si>
  <si>
    <t>Juniperus squamata 'Blue Star' 15-20 cm</t>
  </si>
  <si>
    <t>Berberis thunbergii 'Atropurpurea Nana' 15-20 cm</t>
  </si>
  <si>
    <t>Berberis thunbergii 'Tiny Gold' 15-20 cm</t>
  </si>
  <si>
    <t>Calluna vulgaris 5-15 cm</t>
  </si>
  <si>
    <t>Caragana arborescens 'Pendula' 120 cm kmínek</t>
  </si>
  <si>
    <t>Potentilla fruticosa 'Red Ace' 15-20 cm</t>
  </si>
  <si>
    <t>Azalea japonica 20-30 cm</t>
  </si>
  <si>
    <t>Spiraea japonica 'Golden Princess' 15-20 cm</t>
  </si>
  <si>
    <t>Spiraea japonica 'Little Princess' 15-20 cm</t>
  </si>
  <si>
    <t>Weigela florida 'Picolo' 20-30 cm</t>
  </si>
  <si>
    <t>55.</t>
  </si>
  <si>
    <t>Celkem bez DPH</t>
  </si>
  <si>
    <t>21% DPH</t>
  </si>
  <si>
    <t>Cena celkem  vč. DPH</t>
  </si>
  <si>
    <t>Jednotková cena - základ DPH</t>
  </si>
  <si>
    <t>Název</t>
  </si>
  <si>
    <t>cena / jedn.</t>
  </si>
  <si>
    <t>Za zhotovitele :   Šidová Jitka</t>
  </si>
  <si>
    <t>Komunikace</t>
  </si>
  <si>
    <t xml:space="preserve">Rozprostření netex folie a tkané folie   </t>
  </si>
  <si>
    <t>Tkaná folie</t>
  </si>
  <si>
    <t xml:space="preserve">Soliterní kámen </t>
  </si>
  <si>
    <t xml:space="preserve">Výsadba dřeviny s balem rovina d 0,4 m   </t>
  </si>
  <si>
    <t>Příprava plochy před založením zeleně</t>
  </si>
  <si>
    <t>Kamenná drt´- dekorace</t>
  </si>
  <si>
    <t>Jamky výměna 50% v hornině 1-4 do 0,250m3</t>
  </si>
  <si>
    <t>Vytyčení a rozmístění sazenic</t>
  </si>
  <si>
    <t xml:space="preserve">Mulčování rostlin tl.do 0,1m  </t>
  </si>
  <si>
    <t xml:space="preserve">Kačírek  - 16/22, + dekorace 4/8 </t>
  </si>
  <si>
    <t>Pinus sylvestris 'Nana Compacta' 100-125cm, Bonsai</t>
  </si>
  <si>
    <t>Thuja occidentalis 'Danica' 20-30 cm</t>
  </si>
  <si>
    <t>Thuja orientalis 'Aurea Nana' 40-60 cm</t>
  </si>
  <si>
    <t>Chamaecyparis obtusa 'Nana Gracilis' 20-30 cm</t>
  </si>
  <si>
    <t>Juniperus horizontalis 'Golden Carpet' 15-20 cm</t>
  </si>
  <si>
    <t>Juniperus horizontalis v sortách 15-20 cm</t>
  </si>
  <si>
    <t>Picea abies 'Formánek' 40-60 cm</t>
  </si>
  <si>
    <t>Picea glauca 'Conica' 120-130 cm</t>
  </si>
  <si>
    <t>Picea pungens 'Glauca Globosa' 40-60 cm</t>
  </si>
  <si>
    <t>Pinus leucodermis 'Schmidtii' 20-30 vm</t>
  </si>
  <si>
    <t>Pinus mugo zakrslé kultivary 20-30 cm</t>
  </si>
  <si>
    <t>Pinus mugo var. pumilio 40-60 cm</t>
  </si>
  <si>
    <t>Pinus mugo 'Winter Gold' 20-30 cm</t>
  </si>
  <si>
    <t>Tsuga canadensis 'Jeddeloh' 30-35 cm</t>
  </si>
  <si>
    <t>Berberis thunbergii 'Atropurpurea' 30-40 cm</t>
  </si>
  <si>
    <t>Euonymus fortunei - světlé kultivary 15-20 cm</t>
  </si>
  <si>
    <t>Hibiscus syriacus 40-60 cm</t>
  </si>
  <si>
    <t>Prunus laurocerasus 'Otto Luyken' 30-40 cm</t>
  </si>
  <si>
    <t>Rhododendron sp. - nízké kultivary 20-30 cm</t>
  </si>
  <si>
    <t>Rhododendron sp. - střední kultivary 60-80 cm</t>
  </si>
  <si>
    <t>Weigela florida 'Minor Black' 20-30 cm</t>
  </si>
  <si>
    <t>Hosta albomarginata 10-20 cm</t>
  </si>
  <si>
    <t>Lavandula angustifolia 15-20 cm</t>
  </si>
  <si>
    <t>Ilex aquifolium 'Argenteomarginata' kmínek 80cm</t>
  </si>
  <si>
    <t>V Chotějovicích   8.3.2021</t>
  </si>
  <si>
    <t>Trojnožka, kůly vč.úvazků</t>
  </si>
  <si>
    <t>Kačírek  - 16/22</t>
  </si>
  <si>
    <t>Juniperus communis 'Repanda' 20-30 cm</t>
  </si>
  <si>
    <t>Juniperus chinensis 'Stricta' 60-80 cm</t>
  </si>
  <si>
    <t>Juniperus procumbens 'Nana' 20-25 cm</t>
  </si>
  <si>
    <t>Malus 'Royal Beauty' 120 cm kmínek</t>
  </si>
  <si>
    <t>Morus alba 'Pendula' 180 cm kmínek</t>
  </si>
  <si>
    <t>Hibiscus syriacus -kmínek 60 cm</t>
  </si>
  <si>
    <t>Lonicera kamtschatica 30-40 cm</t>
  </si>
  <si>
    <t>Photinia fraseri 'Red Robin' 50-60 cm</t>
  </si>
  <si>
    <t>Potentilla fruticosa 'Goldteppich' 15-20 cm</t>
  </si>
  <si>
    <t>Prunus laurocerasus 'Caucasica' 100-125 cm</t>
  </si>
  <si>
    <t>Spiraea x cinerea 'Grefsheim' 50-60 cm</t>
  </si>
  <si>
    <t>Weigela florida 'Eva Rathke' 50-60 cm</t>
  </si>
  <si>
    <t>Weigela florida 'Minuet' 20-30 cm</t>
  </si>
  <si>
    <t>Weigela hybrida 'Alexandra' 40-60cm</t>
  </si>
  <si>
    <t>Juniperus sp.  60-80 cm kmínek</t>
  </si>
  <si>
    <t>Buxus microphylla 25-30 cm, koule</t>
  </si>
  <si>
    <t xml:space="preserve">Přesun hmot pro sadovnické úpravy do 5000m   </t>
  </si>
  <si>
    <t>Navážka materiálu - ručně</t>
  </si>
  <si>
    <t>PKÚ  - realizace zeleně v atriích, jaro 2021</t>
  </si>
  <si>
    <t>SO 01</t>
  </si>
  <si>
    <t>SO 02</t>
  </si>
  <si>
    <t xml:space="preserve">Zhotovitel   :     </t>
  </si>
  <si>
    <t>Kód:</t>
  </si>
  <si>
    <t>KSO:</t>
  </si>
  <si>
    <t/>
  </si>
  <si>
    <t>CC-CZ:</t>
  </si>
  <si>
    <t>Místo:</t>
  </si>
  <si>
    <t>Datum:</t>
  </si>
  <si>
    <t>Zadavatel:</t>
  </si>
  <si>
    <t>IČ:</t>
  </si>
  <si>
    <t>00007536</t>
  </si>
  <si>
    <t>Palivový kombinát Ústí, s. p.</t>
  </si>
  <si>
    <t>DIČ:</t>
  </si>
  <si>
    <t>CZ00007536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</si>
  <si>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</si>
  <si>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</si>
  <si>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</si>
  <si>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</si>
  <si>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</si>
  <si>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</si>
  <si>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</si>
  <si>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</si>
  <si>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</si>
  <si>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</si>
  <si>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</si>
  <si>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</si>
  <si>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</si>
  <si>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</si>
  <si>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</si>
  <si>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</si>
  <si>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</si>
  <si>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</si>
  <si>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</si>
  <si>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Cena bez DPH [CZK]</t>
  </si>
  <si>
    <t>Cena s DPH [CZK]</t>
  </si>
  <si>
    <t>Typ</t>
  </si>
  <si>
    <t>Náklady stavby celkem</t>
  </si>
  <si>
    <t>Provozní práce - obnova zeleně v atriích PKÚ, s. p.</t>
  </si>
  <si>
    <t>obec Chlumec</t>
  </si>
  <si>
    <t>vyplň údaj</t>
  </si>
  <si>
    <t>Ekodendra s.r.o.</t>
  </si>
  <si>
    <t>Malé atrium</t>
  </si>
  <si>
    <t>Velké atrium</t>
  </si>
  <si>
    <t xml:space="preserve">Objednatel :    </t>
  </si>
  <si>
    <t xml:space="preserve">Palivový kombinát Ústí, s.p., Hrbovická 2, 403 39 Chlumec </t>
  </si>
  <si>
    <t>PP</t>
  </si>
  <si>
    <t>Akce nemá číselná kód - provozní práce</t>
  </si>
  <si>
    <t>REKAPITULACE AKCE</t>
  </si>
  <si>
    <t>REKAPITULACE OBJEKTŮ A SOUPISŮ PRACÍ</t>
  </si>
  <si>
    <t>Akce: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</si>
</sst>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0.0"/>
    <numFmt numFmtId="168" formatCode="0.000"/>
    <numFmt numFmtId="169" formatCode="#,##0.0;\-#,##0.0"/>
    <numFmt numFmtId="170" formatCode="#,##0.000"/>
    <numFmt numFmtId="171" formatCode="0.0000"/>
    <numFmt numFmtId="172" formatCode="#,##0.00%"/>
    <numFmt numFmtId="173" formatCode="dd\.mm\.yyyy"/>
    <numFmt numFmtId="174" formatCode="#,##0.0"/>
    <numFmt numFmtId="175" formatCode="[$-405]dddd\ d\.\ mmmm\ yyyy"/>
  </numFmts>
  <fonts count="61">
    <font>
      <sz val="8"/>
      <name val="MS Sans Serif"/>
      <family val="0"/>
    </font>
    <font>
      <sz val="14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color indexed="9"/>
      <name val="Arial CE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1"/>
      <name val="Arial CE"/>
      <family val="2"/>
    </font>
    <font>
      <sz val="10"/>
      <color indexed="55"/>
      <name val="Arial CE"/>
      <family val="0"/>
    </font>
    <font>
      <b/>
      <sz val="10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b/>
      <sz val="12"/>
      <color indexed="16"/>
      <name val="Arial CE"/>
      <family val="0"/>
    </font>
    <font>
      <sz val="11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b/>
      <sz val="10"/>
      <color rgb="FF969696"/>
      <name val="Arial CE"/>
      <family val="0"/>
    </font>
    <font>
      <sz val="8"/>
      <color rgb="FF969696"/>
      <name val="Arial CE"/>
      <family val="0"/>
    </font>
    <font>
      <b/>
      <sz val="12"/>
      <color rgb="FF960000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b/>
      <sz val="12"/>
      <color rgb="FF00FF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2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170" fontId="7" fillId="34" borderId="11" xfId="0" applyNumberFormat="1" applyFont="1" applyFill="1" applyBorder="1" applyAlignment="1" applyProtection="1">
      <alignment horizontal="center" vertical="center"/>
      <protection/>
    </xf>
    <xf numFmtId="9" fontId="7" fillId="34" borderId="12" xfId="0" applyNumberFormat="1" applyFont="1" applyFill="1" applyBorder="1" applyAlignment="1" applyProtection="1">
      <alignment horizontal="center" vertical="center"/>
      <protection/>
    </xf>
    <xf numFmtId="4" fontId="8" fillId="34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/>
      <protection/>
    </xf>
    <xf numFmtId="168" fontId="3" fillId="0" borderId="13" xfId="0" applyNumberFormat="1" applyFont="1" applyBorder="1" applyAlignment="1" applyProtection="1">
      <alignment horizontal="right"/>
      <protection/>
    </xf>
    <xf numFmtId="171" fontId="3" fillId="0" borderId="13" xfId="0" applyNumberFormat="1" applyFont="1" applyBorder="1" applyAlignment="1" applyProtection="1">
      <alignment horizontal="right"/>
      <protection/>
    </xf>
    <xf numFmtId="3" fontId="3" fillId="0" borderId="0" xfId="45" applyNumberForma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4" fillId="0" borderId="18" xfId="0" applyFont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54" fillId="0" borderId="18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54" fillId="0" borderId="18" xfId="0" applyFont="1" applyBorder="1" applyAlignment="1" applyProtection="1">
      <alignment horizontal="right" vertical="center"/>
      <protection/>
    </xf>
    <xf numFmtId="0" fontId="54" fillId="0" borderId="17" xfId="0" applyFont="1" applyBorder="1" applyAlignment="1" applyProtection="1">
      <alignment vertical="center"/>
      <protection/>
    </xf>
    <xf numFmtId="0" fontId="54" fillId="0" borderId="18" xfId="0" applyFont="1" applyBorder="1" applyAlignment="1" applyProtection="1">
      <alignment vertical="center"/>
      <protection/>
    </xf>
    <xf numFmtId="172" fontId="54" fillId="0" borderId="18" xfId="0" applyNumberFormat="1" applyFont="1" applyBorder="1" applyAlignment="1" applyProtection="1">
      <alignment horizontal="left" vertical="center"/>
      <protection/>
    </xf>
    <xf numFmtId="0" fontId="54" fillId="0" borderId="18" xfId="0" applyFont="1" applyBorder="1" applyAlignment="1" applyProtection="1">
      <alignment vertical="center"/>
      <protection/>
    </xf>
    <xf numFmtId="4" fontId="55" fillId="0" borderId="18" xfId="0" applyNumberFormat="1" applyFont="1" applyBorder="1" applyAlignment="1" applyProtection="1">
      <alignment vertical="center"/>
      <protection/>
    </xf>
    <xf numFmtId="0" fontId="54" fillId="0" borderId="19" xfId="0" applyFont="1" applyBorder="1" applyAlignment="1" applyProtection="1">
      <alignment vertical="center"/>
      <protection/>
    </xf>
    <xf numFmtId="0" fontId="56" fillId="0" borderId="18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35" borderId="29" xfId="0" applyFill="1" applyBorder="1" applyAlignment="1" applyProtection="1">
      <alignment vertical="center"/>
      <protection/>
    </xf>
    <xf numFmtId="0" fontId="0" fillId="35" borderId="30" xfId="0" applyFill="1" applyBorder="1" applyAlignment="1" applyProtection="1">
      <alignment vertical="center"/>
      <protection/>
    </xf>
    <xf numFmtId="0" fontId="9" fillId="35" borderId="30" xfId="0" applyFont="1" applyFill="1" applyBorder="1" applyAlignment="1" applyProtection="1">
      <alignment horizontal="left" vertical="center"/>
      <protection/>
    </xf>
    <xf numFmtId="0" fontId="9" fillId="35" borderId="30" xfId="0" applyFont="1" applyFill="1" applyBorder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left" vertical="center"/>
      <protection/>
    </xf>
    <xf numFmtId="0" fontId="0" fillId="35" borderId="30" xfId="0" applyFill="1" applyBorder="1" applyAlignment="1" applyProtection="1">
      <alignment vertical="center"/>
      <protection/>
    </xf>
    <xf numFmtId="4" fontId="9" fillId="35" borderId="30" xfId="0" applyNumberFormat="1" applyFont="1" applyFill="1" applyBorder="1" applyAlignment="1" applyProtection="1">
      <alignment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4" fontId="3" fillId="0" borderId="18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173" fontId="3" fillId="0" borderId="18" xfId="0" applyNumberFormat="1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57" fillId="0" borderId="18" xfId="0" applyFont="1" applyBorder="1" applyAlignment="1" applyProtection="1">
      <alignment horizontal="left" vertical="center"/>
      <protection/>
    </xf>
    <xf numFmtId="0" fontId="57" fillId="0" borderId="18" xfId="0" applyFont="1" applyBorder="1" applyAlignment="1" applyProtection="1">
      <alignment vertical="center"/>
      <protection/>
    </xf>
    <xf numFmtId="4" fontId="57" fillId="0" borderId="18" xfId="0" applyNumberFormat="1" applyFont="1" applyBorder="1" applyAlignment="1" applyProtection="1">
      <alignment horizontal="right" vertical="center"/>
      <protection/>
    </xf>
    <xf numFmtId="4" fontId="57" fillId="0" borderId="18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33" fillId="0" borderId="17" xfId="0" applyFont="1" applyBorder="1" applyAlignment="1" applyProtection="1">
      <alignment vertical="center"/>
      <protection/>
    </xf>
    <xf numFmtId="0" fontId="58" fillId="0" borderId="18" xfId="0" applyFont="1" applyBorder="1" applyAlignment="1" applyProtection="1">
      <alignment vertical="center"/>
      <protection/>
    </xf>
    <xf numFmtId="0" fontId="58" fillId="0" borderId="18" xfId="0" applyFont="1" applyBorder="1" applyAlignment="1" applyProtection="1">
      <alignment horizontal="left" vertical="center" wrapText="1"/>
      <protection/>
    </xf>
    <xf numFmtId="0" fontId="59" fillId="0" borderId="18" xfId="0" applyFont="1" applyBorder="1" applyAlignment="1" applyProtection="1">
      <alignment vertical="center"/>
      <protection/>
    </xf>
    <xf numFmtId="4" fontId="59" fillId="0" borderId="18" xfId="0" applyNumberFormat="1" applyFont="1" applyBorder="1" applyAlignment="1" applyProtection="1">
      <alignment vertical="center"/>
      <protection/>
    </xf>
    <xf numFmtId="0" fontId="59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31" fillId="35" borderId="30" xfId="0" applyFont="1" applyFill="1" applyBorder="1" applyAlignment="1" applyProtection="1">
      <alignment horizontal="center" vertical="center"/>
      <protection/>
    </xf>
    <xf numFmtId="0" fontId="31" fillId="35" borderId="30" xfId="0" applyFont="1" applyFill="1" applyBorder="1" applyAlignment="1" applyProtection="1">
      <alignment horizontal="left" vertical="center"/>
      <protection/>
    </xf>
    <xf numFmtId="0" fontId="31" fillId="35" borderId="30" xfId="0" applyFont="1" applyFill="1" applyBorder="1" applyAlignment="1" applyProtection="1">
      <alignment horizontal="right" vertical="center"/>
      <protection/>
    </xf>
    <xf numFmtId="0" fontId="31" fillId="35" borderId="31" xfId="0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left" wrapText="1"/>
      <protection/>
    </xf>
    <xf numFmtId="166" fontId="2" fillId="0" borderId="10" xfId="0" applyNumberFormat="1" applyFont="1" applyBorder="1" applyAlignment="1" applyProtection="1">
      <alignment horizontal="right"/>
      <protection/>
    </xf>
    <xf numFmtId="39" fontId="2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 wrapText="1"/>
      <protection/>
    </xf>
    <xf numFmtId="166" fontId="3" fillId="0" borderId="10" xfId="0" applyNumberFormat="1" applyFont="1" applyBorder="1" applyAlignment="1" applyProtection="1">
      <alignment horizontal="right"/>
      <protection/>
    </xf>
    <xf numFmtId="39" fontId="3" fillId="0" borderId="10" xfId="0" applyNumberFormat="1" applyFont="1" applyBorder="1" applyAlignment="1" applyProtection="1">
      <alignment horizontal="right"/>
      <protection/>
    </xf>
    <xf numFmtId="39" fontId="2" fillId="36" borderId="10" xfId="0" applyNumberFormat="1" applyFont="1" applyFill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 wrapText="1"/>
      <protection/>
    </xf>
    <xf numFmtId="166" fontId="2" fillId="0" borderId="32" xfId="0" applyNumberFormat="1" applyFont="1" applyBorder="1" applyAlignment="1" applyProtection="1">
      <alignment horizontal="right"/>
      <protection/>
    </xf>
    <xf numFmtId="39" fontId="2" fillId="0" borderId="32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60" fillId="0" borderId="0" xfId="0" applyFont="1" applyBorder="1" applyAlignment="1" applyProtection="1">
      <alignment horizontal="left" wrapText="1"/>
      <protection/>
    </xf>
    <xf numFmtId="4" fontId="60" fillId="0" borderId="0" xfId="0" applyNumberFormat="1" applyFont="1" applyAlignment="1" applyProtection="1">
      <alignment horizontal="right"/>
      <protection/>
    </xf>
    <xf numFmtId="0" fontId="6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3" fontId="0" fillId="0" borderId="0" xfId="0" applyNumberFormat="1" applyAlignment="1" applyProtection="1">
      <alignment horizontal="left" vertical="top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top"/>
      <protection/>
    </xf>
    <xf numFmtId="0" fontId="4" fillId="0" borderId="18" xfId="0" applyFont="1" applyBorder="1" applyAlignment="1" applyProtection="1">
      <alignment horizontal="left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HARMONOGRAMY SDR+SUBDOD_2011_BR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Komunikace\A784%20-%20Oprava%20hospod&#225;rnic%202020\A784%20-%20opravy%20hospod&#225;rni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01 - Hospodárnice na s..."/>
      <sheetName val="SO 02 - Hospodárnice na z..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57"/>
  <sheetViews>
    <sheetView tabSelected="1" zoomScalePageLayoutView="0" workbookViewId="0" topLeftCell="A1">
      <selection activeCell="E13" sqref="E13:AI13"/>
    </sheetView>
  </sheetViews>
  <sheetFormatPr defaultColWidth="9.33203125" defaultRowHeight="10.5"/>
  <cols>
    <col min="1" max="1" width="3.5" style="103" customWidth="1"/>
    <col min="2" max="2" width="1.66796875" style="103" customWidth="1"/>
    <col min="3" max="3" width="4.16015625" style="103" customWidth="1"/>
    <col min="4" max="33" width="2.66015625" style="103" customWidth="1"/>
    <col min="34" max="34" width="3.33203125" style="103" customWidth="1"/>
    <col min="35" max="35" width="31.66015625" style="103" customWidth="1"/>
    <col min="36" max="37" width="2.5" style="103" customWidth="1"/>
    <col min="38" max="38" width="8.33203125" style="103" customWidth="1"/>
    <col min="39" max="39" width="3.33203125" style="103" customWidth="1"/>
    <col min="40" max="40" width="13.33203125" style="103" customWidth="1"/>
    <col min="41" max="41" width="7.5" style="103" customWidth="1"/>
    <col min="42" max="42" width="4.16015625" style="103" customWidth="1"/>
    <col min="43" max="43" width="15.66015625" style="103" customWidth="1"/>
    <col min="44" max="16384" width="9.33203125" style="103" customWidth="1"/>
  </cols>
  <sheetData>
    <row r="2" spans="2:43" ht="10.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4"/>
    </row>
    <row r="3" spans="2:43" ht="18">
      <c r="B3" s="25"/>
      <c r="C3" s="26"/>
      <c r="D3" s="129" t="s">
        <v>228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</row>
    <row r="4" spans="2:43" ht="19.5" customHeight="1">
      <c r="B4" s="25"/>
      <c r="C4" s="26"/>
      <c r="D4" s="28" t="s">
        <v>183</v>
      </c>
      <c r="E4" s="26"/>
      <c r="F4" s="26"/>
      <c r="G4" s="26"/>
      <c r="H4" s="26"/>
      <c r="I4" s="26"/>
      <c r="J4" s="26"/>
      <c r="K4" s="66" t="s">
        <v>227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26"/>
      <c r="AQ4" s="27"/>
    </row>
    <row r="5" spans="2:43" ht="19.5" customHeight="1">
      <c r="B5" s="25"/>
      <c r="C5" s="26"/>
      <c r="D5" s="130" t="s">
        <v>230</v>
      </c>
      <c r="E5" s="26"/>
      <c r="F5" s="26"/>
      <c r="G5" s="26"/>
      <c r="H5" s="26"/>
      <c r="I5" s="26"/>
      <c r="J5" s="26"/>
      <c r="K5" s="31" t="s">
        <v>218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26"/>
      <c r="AQ5" s="27"/>
    </row>
    <row r="6" spans="2:43" ht="12.75">
      <c r="B6" s="25"/>
      <c r="C6" s="26"/>
      <c r="D6" s="32" t="s">
        <v>184</v>
      </c>
      <c r="E6" s="26"/>
      <c r="F6" s="26"/>
      <c r="G6" s="26"/>
      <c r="H6" s="26"/>
      <c r="I6" s="26"/>
      <c r="J6" s="26"/>
      <c r="K6" s="33" t="s">
        <v>185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32" t="s">
        <v>186</v>
      </c>
      <c r="AL6" s="26"/>
      <c r="AM6" s="26"/>
      <c r="AN6" s="33" t="s">
        <v>185</v>
      </c>
      <c r="AO6" s="26"/>
      <c r="AP6" s="26"/>
      <c r="AQ6" s="27"/>
    </row>
    <row r="7" spans="2:43" ht="12.75">
      <c r="B7" s="25"/>
      <c r="C7" s="26"/>
      <c r="D7" s="32" t="s">
        <v>187</v>
      </c>
      <c r="E7" s="26"/>
      <c r="F7" s="26"/>
      <c r="G7" s="26"/>
      <c r="H7" s="26"/>
      <c r="I7" s="26"/>
      <c r="J7" s="26"/>
      <c r="K7" s="33" t="s">
        <v>219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2" t="s">
        <v>188</v>
      </c>
      <c r="AL7" s="26"/>
      <c r="AM7" s="26"/>
      <c r="AN7" s="68" t="s">
        <v>220</v>
      </c>
      <c r="AO7" s="26"/>
      <c r="AP7" s="26"/>
      <c r="AQ7" s="27"/>
    </row>
    <row r="8" spans="2:43" ht="10.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7"/>
    </row>
    <row r="9" spans="2:43" ht="12.75">
      <c r="B9" s="25"/>
      <c r="C9" s="26"/>
      <c r="D9" s="32" t="s">
        <v>189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32" t="s">
        <v>190</v>
      </c>
      <c r="AL9" s="26"/>
      <c r="AM9" s="26"/>
      <c r="AN9" s="33" t="s">
        <v>191</v>
      </c>
      <c r="AO9" s="26"/>
      <c r="AP9" s="26"/>
      <c r="AQ9" s="27"/>
    </row>
    <row r="10" spans="2:43" ht="12.75">
      <c r="B10" s="25"/>
      <c r="C10" s="26"/>
      <c r="D10" s="26"/>
      <c r="E10" s="29" t="s">
        <v>192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6"/>
      <c r="AK10" s="32" t="s">
        <v>193</v>
      </c>
      <c r="AL10" s="26"/>
      <c r="AM10" s="26"/>
      <c r="AN10" s="33" t="s">
        <v>194</v>
      </c>
      <c r="AO10" s="26"/>
      <c r="AP10" s="26"/>
      <c r="AQ10" s="27"/>
    </row>
    <row r="11" spans="2:43" ht="10.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7"/>
    </row>
    <row r="12" spans="2:43" ht="12.75">
      <c r="B12" s="25"/>
      <c r="C12" s="26"/>
      <c r="D12" s="32" t="s">
        <v>195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32" t="s">
        <v>190</v>
      </c>
      <c r="AL12" s="26"/>
      <c r="AM12" s="26"/>
      <c r="AN12" s="67" t="s">
        <v>220</v>
      </c>
      <c r="AO12" s="26"/>
      <c r="AP12" s="26"/>
      <c r="AQ12" s="27"/>
    </row>
    <row r="13" spans="2:43" ht="12.75">
      <c r="B13" s="25"/>
      <c r="C13" s="26"/>
      <c r="D13" s="26"/>
      <c r="E13" s="66" t="s">
        <v>220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6"/>
      <c r="AK13" s="32" t="s">
        <v>193</v>
      </c>
      <c r="AL13" s="26"/>
      <c r="AM13" s="26"/>
      <c r="AN13" s="67" t="s">
        <v>220</v>
      </c>
      <c r="AO13" s="26"/>
      <c r="AP13" s="26"/>
      <c r="AQ13" s="27"/>
    </row>
    <row r="14" spans="2:43" ht="10.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</row>
    <row r="15" spans="2:43" ht="12.75">
      <c r="B15" s="25"/>
      <c r="C15" s="26"/>
      <c r="D15" s="32" t="s">
        <v>196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32" t="s">
        <v>190</v>
      </c>
      <c r="AL15" s="26"/>
      <c r="AM15" s="26"/>
      <c r="AN15" s="33" t="s">
        <v>185</v>
      </c>
      <c r="AO15" s="26"/>
      <c r="AP15" s="26"/>
      <c r="AQ15" s="27"/>
    </row>
    <row r="16" spans="2:43" ht="12.75">
      <c r="B16" s="25"/>
      <c r="C16" s="26"/>
      <c r="D16" s="26"/>
      <c r="E16" s="66" t="s">
        <v>221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32" t="s">
        <v>193</v>
      </c>
      <c r="AL16" s="26"/>
      <c r="AM16" s="26"/>
      <c r="AN16" s="33" t="s">
        <v>185</v>
      </c>
      <c r="AO16" s="26"/>
      <c r="AP16" s="26"/>
      <c r="AQ16" s="27"/>
    </row>
    <row r="17" spans="2:43" ht="10.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/>
    </row>
    <row r="18" spans="2:43" ht="12.75">
      <c r="B18" s="25"/>
      <c r="C18" s="26"/>
      <c r="D18" s="32" t="s">
        <v>197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32" t="s">
        <v>190</v>
      </c>
      <c r="AL18" s="26"/>
      <c r="AM18" s="26"/>
      <c r="AN18" s="33" t="s">
        <v>185</v>
      </c>
      <c r="AO18" s="26"/>
      <c r="AP18" s="26"/>
      <c r="AQ18" s="27"/>
    </row>
    <row r="19" spans="2:43" ht="12.75">
      <c r="B19" s="25"/>
      <c r="C19" s="26"/>
      <c r="D19" s="26"/>
      <c r="E19" s="3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2" t="s">
        <v>193</v>
      </c>
      <c r="AL19" s="26"/>
      <c r="AM19" s="26"/>
      <c r="AN19" s="33" t="s">
        <v>185</v>
      </c>
      <c r="AO19" s="26"/>
      <c r="AP19" s="26"/>
      <c r="AQ19" s="27"/>
    </row>
    <row r="20" spans="2:43" ht="10.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7"/>
    </row>
    <row r="21" spans="2:43" ht="12.75">
      <c r="B21" s="25"/>
      <c r="C21" s="26"/>
      <c r="D21" s="32" t="s">
        <v>198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7"/>
    </row>
    <row r="22" spans="2:43" ht="12.75">
      <c r="B22" s="25"/>
      <c r="C22" s="26"/>
      <c r="D22" s="26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26"/>
      <c r="AP22" s="26"/>
      <c r="AQ22" s="27"/>
    </row>
    <row r="23" spans="2:43" ht="10.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7"/>
    </row>
    <row r="24" spans="2:43" ht="10.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7"/>
    </row>
    <row r="25" spans="2:43" ht="12.75">
      <c r="B25" s="35"/>
      <c r="C25" s="36"/>
      <c r="D25" s="37" t="s">
        <v>199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8">
        <f>ROUND(AG53,2)</f>
        <v>0</v>
      </c>
      <c r="AL25" s="39"/>
      <c r="AM25" s="39"/>
      <c r="AN25" s="39"/>
      <c r="AO25" s="39"/>
      <c r="AP25" s="36"/>
      <c r="AQ25" s="40"/>
    </row>
    <row r="26" spans="2:43" ht="10.5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40"/>
    </row>
    <row r="27" spans="2:43" ht="12.75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41" t="s">
        <v>200</v>
      </c>
      <c r="M27" s="41"/>
      <c r="N27" s="41"/>
      <c r="O27" s="41"/>
      <c r="P27" s="41"/>
      <c r="Q27" s="36"/>
      <c r="R27" s="36"/>
      <c r="S27" s="36"/>
      <c r="T27" s="36"/>
      <c r="U27" s="36"/>
      <c r="V27" s="36"/>
      <c r="W27" s="41" t="s">
        <v>201</v>
      </c>
      <c r="X27" s="41"/>
      <c r="Y27" s="41"/>
      <c r="Z27" s="41"/>
      <c r="AA27" s="41"/>
      <c r="AB27" s="41"/>
      <c r="AC27" s="41"/>
      <c r="AD27" s="41"/>
      <c r="AE27" s="41"/>
      <c r="AF27" s="36"/>
      <c r="AG27" s="36"/>
      <c r="AH27" s="36"/>
      <c r="AI27" s="36"/>
      <c r="AJ27" s="36"/>
      <c r="AK27" s="41" t="s">
        <v>202</v>
      </c>
      <c r="AL27" s="41"/>
      <c r="AM27" s="41"/>
      <c r="AN27" s="41"/>
      <c r="AO27" s="41"/>
      <c r="AP27" s="36"/>
      <c r="AQ27" s="40"/>
    </row>
    <row r="28" spans="2:43" ht="12.75">
      <c r="B28" s="42"/>
      <c r="C28" s="43"/>
      <c r="D28" s="32" t="s">
        <v>203</v>
      </c>
      <c r="E28" s="43"/>
      <c r="F28" s="32" t="s">
        <v>204</v>
      </c>
      <c r="G28" s="43"/>
      <c r="H28" s="43"/>
      <c r="I28" s="43"/>
      <c r="J28" s="43"/>
      <c r="K28" s="43"/>
      <c r="L28" s="44">
        <v>0.21</v>
      </c>
      <c r="M28" s="45"/>
      <c r="N28" s="45"/>
      <c r="O28" s="45"/>
      <c r="P28" s="45"/>
      <c r="Q28" s="43"/>
      <c r="R28" s="43"/>
      <c r="S28" s="43"/>
      <c r="T28" s="43"/>
      <c r="U28" s="43"/>
      <c r="V28" s="43"/>
      <c r="W28" s="46">
        <f>ROUND(AZ53,2)</f>
        <v>0</v>
      </c>
      <c r="X28" s="45"/>
      <c r="Y28" s="45"/>
      <c r="Z28" s="45"/>
      <c r="AA28" s="45"/>
      <c r="AB28" s="45"/>
      <c r="AC28" s="45"/>
      <c r="AD28" s="45"/>
      <c r="AE28" s="45"/>
      <c r="AF28" s="43"/>
      <c r="AG28" s="43"/>
      <c r="AH28" s="43"/>
      <c r="AI28" s="43"/>
      <c r="AJ28" s="43"/>
      <c r="AK28" s="46">
        <f>'SO 01 - malé'!F85+'SO 02 - velké'!F94</f>
        <v>0</v>
      </c>
      <c r="AL28" s="45"/>
      <c r="AM28" s="45"/>
      <c r="AN28" s="45"/>
      <c r="AO28" s="45"/>
      <c r="AP28" s="43"/>
      <c r="AQ28" s="47"/>
    </row>
    <row r="29" spans="2:43" ht="12.75">
      <c r="B29" s="42"/>
      <c r="C29" s="43"/>
      <c r="D29" s="43"/>
      <c r="E29" s="43"/>
      <c r="F29" s="32" t="s">
        <v>205</v>
      </c>
      <c r="G29" s="43"/>
      <c r="H29" s="43"/>
      <c r="I29" s="43"/>
      <c r="J29" s="43"/>
      <c r="K29" s="43"/>
      <c r="L29" s="44">
        <v>0.15</v>
      </c>
      <c r="M29" s="45"/>
      <c r="N29" s="45"/>
      <c r="O29" s="45"/>
      <c r="P29" s="45"/>
      <c r="Q29" s="43"/>
      <c r="R29" s="43"/>
      <c r="S29" s="43"/>
      <c r="T29" s="43"/>
      <c r="U29" s="43"/>
      <c r="V29" s="43"/>
      <c r="W29" s="46">
        <f>ROUND(BA53,2)</f>
        <v>0</v>
      </c>
      <c r="X29" s="45"/>
      <c r="Y29" s="45"/>
      <c r="Z29" s="45"/>
      <c r="AA29" s="45"/>
      <c r="AB29" s="45"/>
      <c r="AC29" s="45"/>
      <c r="AD29" s="45"/>
      <c r="AE29" s="45"/>
      <c r="AF29" s="43"/>
      <c r="AG29" s="43"/>
      <c r="AH29" s="43"/>
      <c r="AI29" s="43"/>
      <c r="AJ29" s="43"/>
      <c r="AK29" s="46">
        <f>ROUND(AW53,2)</f>
        <v>0</v>
      </c>
      <c r="AL29" s="45"/>
      <c r="AM29" s="45"/>
      <c r="AN29" s="45"/>
      <c r="AO29" s="45"/>
      <c r="AP29" s="43"/>
      <c r="AQ29" s="47"/>
    </row>
    <row r="30" spans="2:43" ht="12.75">
      <c r="B30" s="42"/>
      <c r="C30" s="43"/>
      <c r="D30" s="48" t="s">
        <v>203</v>
      </c>
      <c r="E30" s="43"/>
      <c r="F30" s="32" t="s">
        <v>206</v>
      </c>
      <c r="G30" s="43"/>
      <c r="H30" s="43"/>
      <c r="I30" s="43"/>
      <c r="J30" s="43"/>
      <c r="K30" s="43"/>
      <c r="L30" s="44">
        <v>0.21</v>
      </c>
      <c r="M30" s="45"/>
      <c r="N30" s="45"/>
      <c r="O30" s="45"/>
      <c r="P30" s="45"/>
      <c r="Q30" s="43"/>
      <c r="R30" s="43"/>
      <c r="S30" s="43"/>
      <c r="T30" s="43"/>
      <c r="U30" s="43"/>
      <c r="V30" s="43"/>
      <c r="W30" s="46">
        <f>ROUND(BB53,2)</f>
        <v>0</v>
      </c>
      <c r="X30" s="45"/>
      <c r="Y30" s="45"/>
      <c r="Z30" s="45"/>
      <c r="AA30" s="45"/>
      <c r="AB30" s="45"/>
      <c r="AC30" s="45"/>
      <c r="AD30" s="45"/>
      <c r="AE30" s="45"/>
      <c r="AF30" s="43"/>
      <c r="AG30" s="43"/>
      <c r="AH30" s="43"/>
      <c r="AI30" s="43"/>
      <c r="AJ30" s="43"/>
      <c r="AK30" s="46">
        <v>0</v>
      </c>
      <c r="AL30" s="45"/>
      <c r="AM30" s="45"/>
      <c r="AN30" s="45"/>
      <c r="AO30" s="45"/>
      <c r="AP30" s="43"/>
      <c r="AQ30" s="47"/>
    </row>
    <row r="31" spans="2:43" ht="12.75">
      <c r="B31" s="42"/>
      <c r="C31" s="43"/>
      <c r="D31" s="43"/>
      <c r="E31" s="43"/>
      <c r="F31" s="32" t="s">
        <v>207</v>
      </c>
      <c r="G31" s="43"/>
      <c r="H31" s="43"/>
      <c r="I31" s="43"/>
      <c r="J31" s="43"/>
      <c r="K31" s="43"/>
      <c r="L31" s="44">
        <v>0.15</v>
      </c>
      <c r="M31" s="45"/>
      <c r="N31" s="45"/>
      <c r="O31" s="45"/>
      <c r="P31" s="45"/>
      <c r="Q31" s="43"/>
      <c r="R31" s="43"/>
      <c r="S31" s="43"/>
      <c r="T31" s="43"/>
      <c r="U31" s="43"/>
      <c r="V31" s="43"/>
      <c r="W31" s="46">
        <f>ROUND(BC53,2)</f>
        <v>0</v>
      </c>
      <c r="X31" s="45"/>
      <c r="Y31" s="45"/>
      <c r="Z31" s="45"/>
      <c r="AA31" s="45"/>
      <c r="AB31" s="45"/>
      <c r="AC31" s="45"/>
      <c r="AD31" s="45"/>
      <c r="AE31" s="45"/>
      <c r="AF31" s="43"/>
      <c r="AG31" s="43"/>
      <c r="AH31" s="43"/>
      <c r="AI31" s="43"/>
      <c r="AJ31" s="43"/>
      <c r="AK31" s="46">
        <v>0</v>
      </c>
      <c r="AL31" s="45"/>
      <c r="AM31" s="45"/>
      <c r="AN31" s="45"/>
      <c r="AO31" s="45"/>
      <c r="AP31" s="43"/>
      <c r="AQ31" s="47"/>
    </row>
    <row r="32" spans="2:43" ht="12.75">
      <c r="B32" s="42"/>
      <c r="C32" s="43"/>
      <c r="D32" s="43"/>
      <c r="E32" s="43"/>
      <c r="F32" s="32" t="s">
        <v>208</v>
      </c>
      <c r="G32" s="43"/>
      <c r="H32" s="43"/>
      <c r="I32" s="43"/>
      <c r="J32" s="43"/>
      <c r="K32" s="43"/>
      <c r="L32" s="44">
        <v>0</v>
      </c>
      <c r="M32" s="45"/>
      <c r="N32" s="45"/>
      <c r="O32" s="45"/>
      <c r="P32" s="45"/>
      <c r="Q32" s="43"/>
      <c r="R32" s="43"/>
      <c r="S32" s="43"/>
      <c r="T32" s="43"/>
      <c r="U32" s="43"/>
      <c r="V32" s="43"/>
      <c r="W32" s="46">
        <f>ROUND(BD53,2)</f>
        <v>0</v>
      </c>
      <c r="X32" s="45"/>
      <c r="Y32" s="45"/>
      <c r="Z32" s="45"/>
      <c r="AA32" s="45"/>
      <c r="AB32" s="45"/>
      <c r="AC32" s="45"/>
      <c r="AD32" s="45"/>
      <c r="AE32" s="45"/>
      <c r="AF32" s="43"/>
      <c r="AG32" s="43"/>
      <c r="AH32" s="43"/>
      <c r="AI32" s="43"/>
      <c r="AJ32" s="43"/>
      <c r="AK32" s="46">
        <v>0</v>
      </c>
      <c r="AL32" s="45"/>
      <c r="AM32" s="45"/>
      <c r="AN32" s="45"/>
      <c r="AO32" s="45"/>
      <c r="AP32" s="43"/>
      <c r="AQ32" s="47"/>
    </row>
    <row r="33" spans="2:43" ht="10.5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4"/>
    </row>
    <row r="34" spans="2:43" ht="21" customHeight="1">
      <c r="B34" s="58"/>
      <c r="C34" s="59"/>
      <c r="D34" s="60" t="s">
        <v>209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1" t="s">
        <v>210</v>
      </c>
      <c r="U34" s="59"/>
      <c r="V34" s="59"/>
      <c r="W34" s="59"/>
      <c r="X34" s="62" t="s">
        <v>211</v>
      </c>
      <c r="Y34" s="63"/>
      <c r="Z34" s="63"/>
      <c r="AA34" s="63"/>
      <c r="AB34" s="63"/>
      <c r="AC34" s="59"/>
      <c r="AD34" s="59"/>
      <c r="AE34" s="59"/>
      <c r="AF34" s="59"/>
      <c r="AG34" s="59"/>
      <c r="AH34" s="59"/>
      <c r="AI34" s="59"/>
      <c r="AJ34" s="59"/>
      <c r="AK34" s="64">
        <f>SUM(AK25:AK32)</f>
        <v>0</v>
      </c>
      <c r="AL34" s="63"/>
      <c r="AM34" s="63"/>
      <c r="AN34" s="63"/>
      <c r="AO34" s="63"/>
      <c r="AP34" s="59"/>
      <c r="AQ34" s="65"/>
    </row>
    <row r="35" spans="2:43" ht="10.5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7"/>
    </row>
    <row r="36" spans="2:43" ht="10.5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1"/>
    </row>
    <row r="37" spans="2:43" ht="10.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2:43" ht="10.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2:43" ht="10.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2:43" ht="10.5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1"/>
    </row>
    <row r="41" spans="2:43" ht="18">
      <c r="B41" s="35"/>
      <c r="C41" s="129" t="s">
        <v>229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40"/>
    </row>
    <row r="42" spans="2:43" ht="10.5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40"/>
    </row>
    <row r="43" spans="2:43" ht="17.25" customHeight="1">
      <c r="B43" s="72"/>
      <c r="C43" s="32" t="s">
        <v>183</v>
      </c>
      <c r="D43" s="73"/>
      <c r="E43" s="73"/>
      <c r="F43" s="73"/>
      <c r="G43" s="73"/>
      <c r="H43" s="73"/>
      <c r="I43" s="73"/>
      <c r="J43" s="73"/>
      <c r="K43" s="73"/>
      <c r="L43" s="73" t="str">
        <f>K4</f>
        <v>Akce nemá číselná kód - provozní práce</v>
      </c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4"/>
    </row>
    <row r="44" spans="2:43" ht="17.25" customHeight="1">
      <c r="B44" s="75"/>
      <c r="C44" s="131" t="s">
        <v>230</v>
      </c>
      <c r="D44" s="76"/>
      <c r="E44" s="76"/>
      <c r="F44" s="76"/>
      <c r="G44" s="76"/>
      <c r="H44" s="76"/>
      <c r="I44" s="76"/>
      <c r="J44" s="76"/>
      <c r="K44" s="76"/>
      <c r="L44" s="77" t="str">
        <f>K5</f>
        <v>Provozní práce - obnova zeleně v atriích PKÚ, s. p.</v>
      </c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6"/>
      <c r="AQ44" s="79"/>
    </row>
    <row r="45" spans="2:43" ht="17.25" customHeight="1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40"/>
    </row>
    <row r="46" spans="2:43" ht="17.25" customHeight="1">
      <c r="B46" s="35"/>
      <c r="C46" s="32" t="s">
        <v>187</v>
      </c>
      <c r="D46" s="36"/>
      <c r="E46" s="36"/>
      <c r="F46" s="36"/>
      <c r="G46" s="36"/>
      <c r="H46" s="36"/>
      <c r="I46" s="36"/>
      <c r="J46" s="36"/>
      <c r="K46" s="36"/>
      <c r="L46" s="80" t="str">
        <f>IF(K7="","",K7)</f>
        <v>obec Chlumec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2" t="s">
        <v>188</v>
      </c>
      <c r="AJ46" s="36"/>
      <c r="AK46" s="36"/>
      <c r="AL46" s="36"/>
      <c r="AM46" s="81" t="str">
        <f>AN7</f>
        <v>vyplň údaj</v>
      </c>
      <c r="AN46" s="81"/>
      <c r="AO46" s="36"/>
      <c r="AP46" s="36"/>
      <c r="AQ46" s="40"/>
    </row>
    <row r="47" spans="2:43" ht="17.25" customHeight="1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40"/>
    </row>
    <row r="48" spans="2:43" ht="17.25" customHeight="1">
      <c r="B48" s="35"/>
      <c r="C48" s="32" t="s">
        <v>189</v>
      </c>
      <c r="D48" s="36"/>
      <c r="E48" s="36"/>
      <c r="F48" s="36"/>
      <c r="G48" s="36"/>
      <c r="H48" s="36"/>
      <c r="I48" s="36"/>
      <c r="J48" s="36"/>
      <c r="K48" s="36"/>
      <c r="L48" s="73" t="str">
        <f>IF(E10="","",E10)</f>
        <v>Palivový kombinát Ústí, s. p.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2" t="s">
        <v>196</v>
      </c>
      <c r="AJ48" s="36"/>
      <c r="AK48" s="36"/>
      <c r="AL48" s="36"/>
      <c r="AM48" s="82" t="str">
        <f>IF(E16="","",E16)</f>
        <v>Ekodendra s.r.o.</v>
      </c>
      <c r="AN48" s="83"/>
      <c r="AO48" s="83"/>
      <c r="AP48" s="83"/>
      <c r="AQ48" s="40"/>
    </row>
    <row r="49" spans="2:43" ht="17.25" customHeight="1">
      <c r="B49" s="35"/>
      <c r="C49" s="32" t="s">
        <v>195</v>
      </c>
      <c r="D49" s="36"/>
      <c r="E49" s="36"/>
      <c r="F49" s="36"/>
      <c r="G49" s="36"/>
      <c r="H49" s="36"/>
      <c r="I49" s="36"/>
      <c r="J49" s="36"/>
      <c r="K49" s="36"/>
      <c r="L49" s="73" t="str">
        <f>IF(E13="","",E13)</f>
        <v>vyplň údaj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2" t="s">
        <v>197</v>
      </c>
      <c r="AJ49" s="36"/>
      <c r="AK49" s="36"/>
      <c r="AL49" s="36"/>
      <c r="AM49" s="82"/>
      <c r="AN49" s="83"/>
      <c r="AO49" s="83"/>
      <c r="AP49" s="83"/>
      <c r="AQ49" s="40"/>
    </row>
    <row r="50" spans="2:43" ht="10.5"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4"/>
    </row>
    <row r="51" spans="2:43" ht="15" customHeight="1">
      <c r="B51" s="58"/>
      <c r="C51" s="97" t="s">
        <v>212</v>
      </c>
      <c r="D51" s="98"/>
      <c r="E51" s="98"/>
      <c r="F51" s="98"/>
      <c r="G51" s="98"/>
      <c r="H51" s="59"/>
      <c r="I51" s="97" t="s">
        <v>213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9" t="s">
        <v>214</v>
      </c>
      <c r="AH51" s="98"/>
      <c r="AI51" s="98"/>
      <c r="AJ51" s="98"/>
      <c r="AK51" s="98"/>
      <c r="AL51" s="98"/>
      <c r="AM51" s="98"/>
      <c r="AN51" s="97" t="s">
        <v>215</v>
      </c>
      <c r="AO51" s="98"/>
      <c r="AP51" s="98"/>
      <c r="AQ51" s="100" t="s">
        <v>216</v>
      </c>
    </row>
    <row r="52" spans="2:43" ht="10.5"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7"/>
    </row>
    <row r="53" spans="2:43" ht="15.75">
      <c r="B53" s="84"/>
      <c r="C53" s="85" t="s">
        <v>217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>
        <f>ROUND(SUM(AG54:AG55),2)</f>
        <v>0</v>
      </c>
      <c r="AH53" s="87"/>
      <c r="AI53" s="87"/>
      <c r="AJ53" s="87"/>
      <c r="AK53" s="87"/>
      <c r="AL53" s="87"/>
      <c r="AM53" s="87"/>
      <c r="AN53" s="88">
        <f>AN54+AN55</f>
        <v>0</v>
      </c>
      <c r="AO53" s="88"/>
      <c r="AP53" s="88"/>
      <c r="AQ53" s="89" t="s">
        <v>185</v>
      </c>
    </row>
    <row r="54" spans="2:43" ht="15">
      <c r="B54" s="90"/>
      <c r="C54" s="91"/>
      <c r="D54" s="92" t="s">
        <v>180</v>
      </c>
      <c r="E54" s="92"/>
      <c r="F54" s="92"/>
      <c r="G54" s="92"/>
      <c r="H54" s="92"/>
      <c r="I54" s="93"/>
      <c r="J54" s="92" t="str">
        <f>'SO 01 - malé'!B2</f>
        <v>Malé atrium</v>
      </c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4">
        <f>'SO 01 - malé'!F83</f>
        <v>0</v>
      </c>
      <c r="AH54" s="95"/>
      <c r="AI54" s="95"/>
      <c r="AJ54" s="95"/>
      <c r="AK54" s="95"/>
      <c r="AL54" s="95"/>
      <c r="AM54" s="95"/>
      <c r="AN54" s="94">
        <f>'SO 01 - malé'!F87</f>
        <v>0</v>
      </c>
      <c r="AO54" s="95"/>
      <c r="AP54" s="95"/>
      <c r="AQ54" s="96"/>
    </row>
    <row r="55" spans="2:43" ht="15">
      <c r="B55" s="90"/>
      <c r="C55" s="91"/>
      <c r="D55" s="92" t="s">
        <v>181</v>
      </c>
      <c r="E55" s="92"/>
      <c r="F55" s="92"/>
      <c r="G55" s="92"/>
      <c r="H55" s="92"/>
      <c r="I55" s="93"/>
      <c r="J55" s="92" t="str">
        <f>'SO 02 - velké'!B2</f>
        <v>Velké atrium</v>
      </c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4">
        <f>'SO 02 - velké'!F92</f>
        <v>0</v>
      </c>
      <c r="AH55" s="95"/>
      <c r="AI55" s="95"/>
      <c r="AJ55" s="95"/>
      <c r="AK55" s="95"/>
      <c r="AL55" s="95"/>
      <c r="AM55" s="95"/>
      <c r="AN55" s="94">
        <f>'SO 02 - velké'!F96</f>
        <v>0</v>
      </c>
      <c r="AO55" s="95"/>
      <c r="AP55" s="95"/>
      <c r="AQ55" s="96"/>
    </row>
    <row r="56" spans="2:43" ht="10.5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40"/>
    </row>
    <row r="57" spans="2:43" ht="10.5"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1"/>
    </row>
  </sheetData>
  <sheetProtection password="FC37" sheet="1" objects="1" scenarios="1"/>
  <protectedRanges>
    <protectedRange sqref="E13:AI13 AN12:AN13 AN7" name="Oblast1"/>
  </protectedRanges>
  <mergeCells count="45">
    <mergeCell ref="D55:H55"/>
    <mergeCell ref="J55:AF55"/>
    <mergeCell ref="AG55:AM55"/>
    <mergeCell ref="AN55:AP55"/>
    <mergeCell ref="E13:AI13"/>
    <mergeCell ref="E10:AI10"/>
    <mergeCell ref="E16:AI16"/>
    <mergeCell ref="AG53:AM53"/>
    <mergeCell ref="AN53:AP53"/>
    <mergeCell ref="D54:H54"/>
    <mergeCell ref="J54:AF54"/>
    <mergeCell ref="AG54:AM54"/>
    <mergeCell ref="AN54:AP54"/>
    <mergeCell ref="AM46:AN46"/>
    <mergeCell ref="AM48:AP48"/>
    <mergeCell ref="AM49:AP49"/>
    <mergeCell ref="C51:G51"/>
    <mergeCell ref="I51:AF51"/>
    <mergeCell ref="AG51:AM51"/>
    <mergeCell ref="AN51:AP51"/>
    <mergeCell ref="L32:P32"/>
    <mergeCell ref="W32:AE32"/>
    <mergeCell ref="AK32:AO32"/>
    <mergeCell ref="X34:AB34"/>
    <mergeCell ref="AK34:AO34"/>
    <mergeCell ref="L44:AO44"/>
    <mergeCell ref="L30:P30"/>
    <mergeCell ref="W30:AE30"/>
    <mergeCell ref="AK30:AO30"/>
    <mergeCell ref="L31:P31"/>
    <mergeCell ref="W31:AE31"/>
    <mergeCell ref="AK31:AO31"/>
    <mergeCell ref="L28:P28"/>
    <mergeCell ref="W28:AE28"/>
    <mergeCell ref="AK28:AO28"/>
    <mergeCell ref="L29:P29"/>
    <mergeCell ref="W29:AE29"/>
    <mergeCell ref="AK29:AO29"/>
    <mergeCell ref="K4:AO4"/>
    <mergeCell ref="K5:AO5"/>
    <mergeCell ref="E22:AN22"/>
    <mergeCell ref="AK25:AO25"/>
    <mergeCell ref="L27:P27"/>
    <mergeCell ref="W27:AE27"/>
    <mergeCell ref="AK27:AO27"/>
  </mergeCells>
  <conditionalFormatting sqref="E13:AI13 AN7 AN12:AN13">
    <cfRule type="cellIs" priority="1" dxfId="1" operator="equal" stopIfTrue="1">
      <formula>"vyplň údaj"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5"/>
  <sheetViews>
    <sheetView zoomScalePageLayoutView="0" workbookViewId="0" topLeftCell="A1">
      <selection activeCell="E10" sqref="E10"/>
    </sheetView>
  </sheetViews>
  <sheetFormatPr defaultColWidth="9.33203125" defaultRowHeight="12" customHeight="1"/>
  <cols>
    <col min="1" max="1" width="14.5" style="104" customWidth="1"/>
    <col min="2" max="2" width="79.16015625" style="104" customWidth="1"/>
    <col min="3" max="3" width="8.5" style="104" customWidth="1"/>
    <col min="4" max="4" width="18.16015625" style="104" customWidth="1"/>
    <col min="5" max="5" width="19.66015625" style="104" customWidth="1"/>
    <col min="6" max="6" width="24" style="104" customWidth="1"/>
    <col min="7" max="16384" width="9.33203125" style="121" customWidth="1"/>
  </cols>
  <sheetData>
    <row r="1" spans="1:6" s="104" customFormat="1" ht="30.75" customHeight="1">
      <c r="A1" s="5" t="s">
        <v>226</v>
      </c>
      <c r="B1" s="5" t="s">
        <v>179</v>
      </c>
      <c r="C1" s="1"/>
      <c r="D1" s="1"/>
      <c r="E1" s="1"/>
      <c r="F1" s="2"/>
    </row>
    <row r="2" spans="1:6" s="104" customFormat="1" ht="21" customHeight="1">
      <c r="A2" s="13" t="s">
        <v>180</v>
      </c>
      <c r="B2" s="13" t="s">
        <v>222</v>
      </c>
      <c r="C2" s="1"/>
      <c r="D2" s="1"/>
      <c r="E2" s="1"/>
      <c r="F2" s="2"/>
    </row>
    <row r="3" spans="1:7" s="104" customFormat="1" ht="25.5" customHeight="1">
      <c r="A3" s="6" t="s">
        <v>224</v>
      </c>
      <c r="B3" s="6" t="s">
        <v>225</v>
      </c>
      <c r="C3" s="7"/>
      <c r="D3" s="7"/>
      <c r="E3" s="7"/>
      <c r="F3" s="102" t="str">
        <f>Rekapitulace!AN7</f>
        <v>vyplň údaj</v>
      </c>
      <c r="G3" s="20"/>
    </row>
    <row r="4" spans="1:6" s="104" customFormat="1" ht="25.5" customHeight="1">
      <c r="A4" s="6" t="s">
        <v>182</v>
      </c>
      <c r="B4" s="101" t="str">
        <f>Rekapitulace!E13</f>
        <v>vyplň údaj</v>
      </c>
      <c r="C4" s="7"/>
      <c r="D4" s="7"/>
      <c r="E4" s="7"/>
      <c r="F4" s="7"/>
    </row>
    <row r="5" spans="1:6" s="104" customFormat="1" ht="11.25" customHeight="1">
      <c r="A5" s="7"/>
      <c r="B5" s="7"/>
      <c r="C5" s="7"/>
      <c r="D5" s="7"/>
      <c r="E5" s="8" t="s">
        <v>119</v>
      </c>
      <c r="F5" s="7"/>
    </row>
    <row r="6" spans="1:6" s="104" customFormat="1" ht="27" customHeight="1">
      <c r="A6" s="9" t="s">
        <v>0</v>
      </c>
      <c r="B6" s="9" t="s">
        <v>120</v>
      </c>
      <c r="C6" s="9" t="s">
        <v>1</v>
      </c>
      <c r="D6" s="10" t="s">
        <v>2</v>
      </c>
      <c r="E6" s="11" t="s">
        <v>121</v>
      </c>
      <c r="F6" s="12" t="s">
        <v>3</v>
      </c>
    </row>
    <row r="7" spans="1:6" s="104" customFormat="1" ht="14.25" customHeight="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</row>
    <row r="8" spans="1:6" s="104" customFormat="1" ht="14.25" customHeight="1">
      <c r="A8" s="4"/>
      <c r="B8" s="4"/>
      <c r="C8" s="4"/>
      <c r="D8" s="4"/>
      <c r="E8" s="4"/>
      <c r="F8" s="4"/>
    </row>
    <row r="9" spans="1:6" s="104" customFormat="1" ht="14.25" customHeight="1">
      <c r="A9" s="105" t="s">
        <v>10</v>
      </c>
      <c r="B9" s="105" t="s">
        <v>11</v>
      </c>
      <c r="C9" s="105"/>
      <c r="D9" s="106"/>
      <c r="E9" s="107"/>
      <c r="F9" s="107"/>
    </row>
    <row r="10" spans="1:6" s="104" customFormat="1" ht="14.25" customHeight="1">
      <c r="A10" s="108" t="s">
        <v>67</v>
      </c>
      <c r="B10" s="108" t="s">
        <v>68</v>
      </c>
      <c r="C10" s="108" t="s">
        <v>14</v>
      </c>
      <c r="D10" s="109">
        <v>298</v>
      </c>
      <c r="E10" s="124"/>
      <c r="F10" s="111">
        <f>ROUND(E10*D10,2)</f>
        <v>0</v>
      </c>
    </row>
    <row r="11" spans="1:6" s="104" customFormat="1" ht="14.25" customHeight="1">
      <c r="A11" s="108" t="s">
        <v>13</v>
      </c>
      <c r="B11" s="108" t="s">
        <v>128</v>
      </c>
      <c r="C11" s="108" t="s">
        <v>14</v>
      </c>
      <c r="D11" s="109">
        <v>298</v>
      </c>
      <c r="E11" s="124"/>
      <c r="F11" s="111">
        <f aca="true" t="shared" si="0" ref="F11:F41">ROUND(E11*D11,2)</f>
        <v>0</v>
      </c>
    </row>
    <row r="12" spans="1:6" s="104" customFormat="1" ht="14.25" customHeight="1">
      <c r="A12" s="108" t="s">
        <v>45</v>
      </c>
      <c r="B12" s="108" t="s">
        <v>46</v>
      </c>
      <c r="C12" s="108" t="s">
        <v>14</v>
      </c>
      <c r="D12" s="109">
        <v>298</v>
      </c>
      <c r="E12" s="124"/>
      <c r="F12" s="111">
        <f t="shared" si="0"/>
        <v>0</v>
      </c>
    </row>
    <row r="13" spans="1:6" s="104" customFormat="1" ht="14.25" customHeight="1">
      <c r="A13" s="108">
        <v>162254121</v>
      </c>
      <c r="B13" s="108" t="s">
        <v>178</v>
      </c>
      <c r="C13" s="108" t="s">
        <v>14</v>
      </c>
      <c r="D13" s="109">
        <v>298</v>
      </c>
      <c r="E13" s="124"/>
      <c r="F13" s="111">
        <f t="shared" si="0"/>
        <v>0</v>
      </c>
    </row>
    <row r="14" spans="1:6" s="104" customFormat="1" ht="14.25" customHeight="1">
      <c r="A14" s="108" t="s">
        <v>15</v>
      </c>
      <c r="B14" s="108" t="s">
        <v>16</v>
      </c>
      <c r="C14" s="108" t="s">
        <v>17</v>
      </c>
      <c r="D14" s="109">
        <v>3.5</v>
      </c>
      <c r="E14" s="124"/>
      <c r="F14" s="111">
        <f t="shared" si="0"/>
        <v>0</v>
      </c>
    </row>
    <row r="15" spans="1:6" s="104" customFormat="1" ht="14.25" customHeight="1">
      <c r="A15" s="108" t="s">
        <v>18</v>
      </c>
      <c r="B15" s="108" t="s">
        <v>19</v>
      </c>
      <c r="C15" s="108" t="s">
        <v>20</v>
      </c>
      <c r="D15" s="109">
        <v>176</v>
      </c>
      <c r="E15" s="124"/>
      <c r="F15" s="111">
        <f t="shared" si="0"/>
        <v>0</v>
      </c>
    </row>
    <row r="16" spans="1:6" s="104" customFormat="1" ht="14.25" customHeight="1">
      <c r="A16" s="108" t="s">
        <v>21</v>
      </c>
      <c r="B16" s="108" t="s">
        <v>22</v>
      </c>
      <c r="C16" s="108" t="s">
        <v>20</v>
      </c>
      <c r="D16" s="109">
        <v>23</v>
      </c>
      <c r="E16" s="124"/>
      <c r="F16" s="111">
        <f t="shared" si="0"/>
        <v>0</v>
      </c>
    </row>
    <row r="17" spans="1:6" s="104" customFormat="1" ht="14.25" customHeight="1">
      <c r="A17" s="108" t="s">
        <v>23</v>
      </c>
      <c r="B17" s="108" t="s">
        <v>130</v>
      </c>
      <c r="C17" s="108" t="s">
        <v>20</v>
      </c>
      <c r="D17" s="109">
        <v>3</v>
      </c>
      <c r="E17" s="124"/>
      <c r="F17" s="111">
        <f t="shared" si="0"/>
        <v>0</v>
      </c>
    </row>
    <row r="18" spans="1:6" s="104" customFormat="1" ht="14.25" customHeight="1">
      <c r="A18" s="108">
        <v>183101216</v>
      </c>
      <c r="B18" s="108" t="s">
        <v>24</v>
      </c>
      <c r="C18" s="108" t="s">
        <v>20</v>
      </c>
      <c r="D18" s="109">
        <v>1</v>
      </c>
      <c r="E18" s="124"/>
      <c r="F18" s="111">
        <f t="shared" si="0"/>
        <v>0</v>
      </c>
    </row>
    <row r="19" spans="1:6" s="104" customFormat="1" ht="14.25" customHeight="1">
      <c r="A19" s="108" t="s">
        <v>25</v>
      </c>
      <c r="B19" s="108" t="s">
        <v>26</v>
      </c>
      <c r="C19" s="108" t="s">
        <v>20</v>
      </c>
      <c r="D19" s="109">
        <v>176</v>
      </c>
      <c r="E19" s="124"/>
      <c r="F19" s="111">
        <f t="shared" si="0"/>
        <v>0</v>
      </c>
    </row>
    <row r="20" spans="1:6" s="104" customFormat="1" ht="14.25" customHeight="1">
      <c r="A20" s="108" t="s">
        <v>27</v>
      </c>
      <c r="B20" s="108" t="s">
        <v>28</v>
      </c>
      <c r="C20" s="108" t="s">
        <v>20</v>
      </c>
      <c r="D20" s="109">
        <v>23</v>
      </c>
      <c r="E20" s="124"/>
      <c r="F20" s="111">
        <f t="shared" si="0"/>
        <v>0</v>
      </c>
    </row>
    <row r="21" spans="1:6" s="104" customFormat="1" ht="14.25" customHeight="1">
      <c r="A21" s="108" t="s">
        <v>29</v>
      </c>
      <c r="B21" s="108" t="s">
        <v>127</v>
      </c>
      <c r="C21" s="108" t="s">
        <v>20</v>
      </c>
      <c r="D21" s="109">
        <v>3</v>
      </c>
      <c r="E21" s="124"/>
      <c r="F21" s="111">
        <f t="shared" si="0"/>
        <v>0</v>
      </c>
    </row>
    <row r="22" spans="1:6" s="104" customFormat="1" ht="14.25" customHeight="1">
      <c r="A22" s="108" t="s">
        <v>30</v>
      </c>
      <c r="B22" s="108" t="s">
        <v>31</v>
      </c>
      <c r="C22" s="108" t="s">
        <v>20</v>
      </c>
      <c r="D22" s="109">
        <v>1</v>
      </c>
      <c r="E22" s="124"/>
      <c r="F22" s="111">
        <f t="shared" si="0"/>
        <v>0</v>
      </c>
    </row>
    <row r="23" spans="1:6" s="104" customFormat="1" ht="14.25" customHeight="1">
      <c r="A23" s="108">
        <v>184235156</v>
      </c>
      <c r="B23" s="108" t="s">
        <v>131</v>
      </c>
      <c r="C23" s="108" t="s">
        <v>66</v>
      </c>
      <c r="D23" s="109">
        <v>1</v>
      </c>
      <c r="E23" s="124"/>
      <c r="F23" s="111">
        <f t="shared" si="0"/>
        <v>0</v>
      </c>
    </row>
    <row r="24" spans="1:6" s="104" customFormat="1" ht="14.25" customHeight="1">
      <c r="A24" s="108" t="s">
        <v>32</v>
      </c>
      <c r="B24" s="108" t="s">
        <v>33</v>
      </c>
      <c r="C24" s="108" t="s">
        <v>12</v>
      </c>
      <c r="D24" s="109">
        <v>1</v>
      </c>
      <c r="E24" s="124"/>
      <c r="F24" s="111">
        <f t="shared" si="0"/>
        <v>0</v>
      </c>
    </row>
    <row r="25" spans="1:6" s="104" customFormat="1" ht="14.25" customHeight="1">
      <c r="A25" s="108" t="s">
        <v>34</v>
      </c>
      <c r="B25" s="108" t="s">
        <v>35</v>
      </c>
      <c r="C25" s="108" t="s">
        <v>20</v>
      </c>
      <c r="D25" s="109">
        <v>1</v>
      </c>
      <c r="E25" s="124"/>
      <c r="F25" s="111">
        <f t="shared" si="0"/>
        <v>0</v>
      </c>
    </row>
    <row r="26" spans="1:6" s="104" customFormat="1" ht="14.25" customHeight="1">
      <c r="A26" s="108" t="s">
        <v>39</v>
      </c>
      <c r="B26" s="108" t="s">
        <v>132</v>
      </c>
      <c r="C26" s="108" t="s">
        <v>14</v>
      </c>
      <c r="D26" s="109">
        <v>128</v>
      </c>
      <c r="E26" s="124"/>
      <c r="F26" s="111">
        <f t="shared" si="0"/>
        <v>0</v>
      </c>
    </row>
    <row r="27" spans="1:6" s="104" customFormat="1" ht="14.25" customHeight="1">
      <c r="A27" s="108" t="s">
        <v>40</v>
      </c>
      <c r="B27" s="108" t="s">
        <v>41</v>
      </c>
      <c r="C27" s="108" t="s">
        <v>42</v>
      </c>
      <c r="D27" s="109">
        <v>12</v>
      </c>
      <c r="E27" s="124"/>
      <c r="F27" s="111">
        <f t="shared" si="0"/>
        <v>0</v>
      </c>
    </row>
    <row r="28" spans="1:6" s="104" customFormat="1" ht="14.25" customHeight="1">
      <c r="A28" s="108" t="s">
        <v>43</v>
      </c>
      <c r="B28" s="108" t="s">
        <v>44</v>
      </c>
      <c r="C28" s="108" t="s">
        <v>12</v>
      </c>
      <c r="D28" s="109">
        <v>203</v>
      </c>
      <c r="E28" s="124"/>
      <c r="F28" s="111">
        <f t="shared" si="0"/>
        <v>0</v>
      </c>
    </row>
    <row r="29" spans="1:6" s="104" customFormat="1" ht="14.25" customHeight="1">
      <c r="A29" s="108" t="s">
        <v>71</v>
      </c>
      <c r="B29" s="108" t="s">
        <v>72</v>
      </c>
      <c r="C29" s="108" t="s">
        <v>14</v>
      </c>
      <c r="D29" s="109">
        <v>298</v>
      </c>
      <c r="E29" s="124"/>
      <c r="F29" s="111">
        <f t="shared" si="0"/>
        <v>0</v>
      </c>
    </row>
    <row r="30" spans="1:6" s="104" customFormat="1" ht="14.25" customHeight="1">
      <c r="A30" s="108" t="s">
        <v>73</v>
      </c>
      <c r="B30" s="108" t="s">
        <v>74</v>
      </c>
      <c r="C30" s="108" t="s">
        <v>14</v>
      </c>
      <c r="D30" s="109">
        <v>357</v>
      </c>
      <c r="E30" s="124"/>
      <c r="F30" s="111">
        <f t="shared" si="0"/>
        <v>0</v>
      </c>
    </row>
    <row r="31" spans="1:6" s="104" customFormat="1" ht="14.25" customHeight="1">
      <c r="A31" s="108" t="s">
        <v>75</v>
      </c>
      <c r="B31" s="108" t="s">
        <v>76</v>
      </c>
      <c r="C31" s="108" t="s">
        <v>14</v>
      </c>
      <c r="D31" s="109">
        <v>142</v>
      </c>
      <c r="E31" s="124"/>
      <c r="F31" s="111">
        <f t="shared" si="0"/>
        <v>0</v>
      </c>
    </row>
    <row r="32" spans="1:6" s="104" customFormat="1" ht="14.25" customHeight="1">
      <c r="A32" s="108" t="s">
        <v>77</v>
      </c>
      <c r="B32" s="108" t="s">
        <v>133</v>
      </c>
      <c r="C32" s="108" t="s">
        <v>17</v>
      </c>
      <c r="D32" s="109">
        <v>8.5</v>
      </c>
      <c r="E32" s="124"/>
      <c r="F32" s="111">
        <f t="shared" si="0"/>
        <v>0</v>
      </c>
    </row>
    <row r="33" spans="1:6" s="104" customFormat="1" ht="14.25" customHeight="1">
      <c r="A33" s="108">
        <v>999500004</v>
      </c>
      <c r="B33" s="108" t="s">
        <v>129</v>
      </c>
      <c r="C33" s="108" t="s">
        <v>17</v>
      </c>
      <c r="D33" s="109">
        <v>1.5</v>
      </c>
      <c r="E33" s="124"/>
      <c r="F33" s="111">
        <f t="shared" si="0"/>
        <v>0</v>
      </c>
    </row>
    <row r="34" spans="1:6" s="104" customFormat="1" ht="14.25" customHeight="1">
      <c r="A34" s="108">
        <v>999500005</v>
      </c>
      <c r="B34" s="108" t="s">
        <v>126</v>
      </c>
      <c r="C34" s="108" t="s">
        <v>17</v>
      </c>
      <c r="D34" s="109">
        <v>1.8</v>
      </c>
      <c r="E34" s="124"/>
      <c r="F34" s="111">
        <f t="shared" si="0"/>
        <v>0</v>
      </c>
    </row>
    <row r="35" spans="1:6" s="104" customFormat="1" ht="14.25" customHeight="1">
      <c r="A35" s="108" t="s">
        <v>78</v>
      </c>
      <c r="B35" s="108" t="s">
        <v>79</v>
      </c>
      <c r="C35" s="108" t="s">
        <v>12</v>
      </c>
      <c r="D35" s="109">
        <v>63</v>
      </c>
      <c r="E35" s="124"/>
      <c r="F35" s="111">
        <f t="shared" si="0"/>
        <v>0</v>
      </c>
    </row>
    <row r="36" spans="1:6" s="104" customFormat="1" ht="14.25" customHeight="1">
      <c r="A36" s="108" t="s">
        <v>80</v>
      </c>
      <c r="B36" s="108" t="s">
        <v>81</v>
      </c>
      <c r="C36" s="108" t="s">
        <v>17</v>
      </c>
      <c r="D36" s="109">
        <v>0.8</v>
      </c>
      <c r="E36" s="124"/>
      <c r="F36" s="111">
        <f t="shared" si="0"/>
        <v>0</v>
      </c>
    </row>
    <row r="37" spans="1:6" s="104" customFormat="1" ht="14.25" customHeight="1">
      <c r="A37" s="108" t="s">
        <v>82</v>
      </c>
      <c r="B37" s="108" t="s">
        <v>83</v>
      </c>
      <c r="C37" s="108" t="s">
        <v>14</v>
      </c>
      <c r="D37" s="109">
        <v>142</v>
      </c>
      <c r="E37" s="124"/>
      <c r="F37" s="111">
        <f t="shared" si="0"/>
        <v>0</v>
      </c>
    </row>
    <row r="38" spans="1:6" s="104" customFormat="1" ht="14.25" customHeight="1">
      <c r="A38" s="108" t="s">
        <v>95</v>
      </c>
      <c r="B38" s="108" t="s">
        <v>96</v>
      </c>
      <c r="C38" s="108" t="s">
        <v>14</v>
      </c>
      <c r="D38" s="109">
        <v>28</v>
      </c>
      <c r="E38" s="124"/>
      <c r="F38" s="111">
        <f t="shared" si="0"/>
        <v>0</v>
      </c>
    </row>
    <row r="39" spans="1:6" s="104" customFormat="1" ht="14.25" customHeight="1">
      <c r="A39" s="108" t="s">
        <v>98</v>
      </c>
      <c r="B39" s="108" t="s">
        <v>99</v>
      </c>
      <c r="C39" s="108" t="s">
        <v>70</v>
      </c>
      <c r="D39" s="109">
        <v>184</v>
      </c>
      <c r="E39" s="124"/>
      <c r="F39" s="111">
        <f t="shared" si="0"/>
        <v>0</v>
      </c>
    </row>
    <row r="40" spans="1:6" s="104" customFormat="1" ht="14.25" customHeight="1">
      <c r="A40" s="108" t="s">
        <v>100</v>
      </c>
      <c r="B40" s="108" t="s">
        <v>101</v>
      </c>
      <c r="C40" s="108" t="s">
        <v>70</v>
      </c>
      <c r="D40" s="109">
        <v>184</v>
      </c>
      <c r="E40" s="124"/>
      <c r="F40" s="111">
        <f t="shared" si="0"/>
        <v>0</v>
      </c>
    </row>
    <row r="41" spans="1:6" s="104" customFormat="1" ht="14.25" customHeight="1">
      <c r="A41" s="108" t="s">
        <v>64</v>
      </c>
      <c r="B41" s="108" t="s">
        <v>65</v>
      </c>
      <c r="C41" s="108" t="s">
        <v>66</v>
      </c>
      <c r="D41" s="109">
        <v>1</v>
      </c>
      <c r="E41" s="124"/>
      <c r="F41" s="111">
        <f t="shared" si="0"/>
        <v>0</v>
      </c>
    </row>
    <row r="42" spans="1:6" s="104" customFormat="1" ht="14.25" customHeight="1">
      <c r="A42" s="112">
        <v>2</v>
      </c>
      <c r="B42" s="112" t="s">
        <v>102</v>
      </c>
      <c r="C42" s="112"/>
      <c r="D42" s="113"/>
      <c r="E42" s="125"/>
      <c r="F42" s="114"/>
    </row>
    <row r="43" spans="1:8" s="115" customFormat="1" ht="14.25" customHeight="1">
      <c r="A43" s="14">
        <v>1</v>
      </c>
      <c r="B43" s="15" t="s">
        <v>134</v>
      </c>
      <c r="C43" s="17" t="s">
        <v>12</v>
      </c>
      <c r="D43" s="19">
        <v>1</v>
      </c>
      <c r="E43" s="126"/>
      <c r="F43" s="111">
        <f aca="true" t="shared" si="1" ref="F43:F79">ROUND(E43*D43,2)</f>
        <v>0</v>
      </c>
      <c r="H43" s="104"/>
    </row>
    <row r="44" spans="1:8" s="115" customFormat="1" ht="14.25" customHeight="1">
      <c r="A44" s="14">
        <v>2</v>
      </c>
      <c r="B44" s="15" t="s">
        <v>135</v>
      </c>
      <c r="C44" s="17" t="s">
        <v>12</v>
      </c>
      <c r="D44" s="19">
        <v>3</v>
      </c>
      <c r="E44" s="126"/>
      <c r="F44" s="111">
        <f t="shared" si="1"/>
        <v>0</v>
      </c>
      <c r="H44" s="104"/>
    </row>
    <row r="45" spans="1:8" s="115" customFormat="1" ht="14.25" customHeight="1">
      <c r="A45" s="14">
        <v>3</v>
      </c>
      <c r="B45" s="15" t="s">
        <v>136</v>
      </c>
      <c r="C45" s="17" t="s">
        <v>12</v>
      </c>
      <c r="D45" s="19">
        <v>2</v>
      </c>
      <c r="E45" s="126"/>
      <c r="F45" s="111">
        <f t="shared" si="1"/>
        <v>0</v>
      </c>
      <c r="H45" s="104"/>
    </row>
    <row r="46" spans="1:8" s="115" customFormat="1" ht="14.25" customHeight="1">
      <c r="A46" s="14">
        <v>4</v>
      </c>
      <c r="B46" s="15" t="s">
        <v>137</v>
      </c>
      <c r="C46" s="17" t="s">
        <v>12</v>
      </c>
      <c r="D46" s="19">
        <v>1</v>
      </c>
      <c r="E46" s="126"/>
      <c r="F46" s="111">
        <f t="shared" si="1"/>
        <v>0</v>
      </c>
      <c r="H46" s="104"/>
    </row>
    <row r="47" spans="1:8" s="115" customFormat="1" ht="14.25" customHeight="1">
      <c r="A47" s="14">
        <v>5</v>
      </c>
      <c r="B47" s="16" t="s">
        <v>104</v>
      </c>
      <c r="C47" s="17" t="s">
        <v>12</v>
      </c>
      <c r="D47" s="19">
        <v>6</v>
      </c>
      <c r="E47" s="126"/>
      <c r="F47" s="111">
        <f t="shared" si="1"/>
        <v>0</v>
      </c>
      <c r="H47" s="104"/>
    </row>
    <row r="48" spans="1:8" s="115" customFormat="1" ht="14.25" customHeight="1">
      <c r="A48" s="14">
        <v>6</v>
      </c>
      <c r="B48" s="15" t="s">
        <v>138</v>
      </c>
      <c r="C48" s="17" t="s">
        <v>12</v>
      </c>
      <c r="D48" s="19">
        <v>8</v>
      </c>
      <c r="E48" s="126"/>
      <c r="F48" s="111">
        <f t="shared" si="1"/>
        <v>0</v>
      </c>
      <c r="H48" s="104"/>
    </row>
    <row r="49" spans="1:8" s="115" customFormat="1" ht="14.25" customHeight="1">
      <c r="A49" s="14">
        <v>7</v>
      </c>
      <c r="B49" s="15" t="s">
        <v>139</v>
      </c>
      <c r="C49" s="17" t="s">
        <v>12</v>
      </c>
      <c r="D49" s="19">
        <v>22</v>
      </c>
      <c r="E49" s="126"/>
      <c r="F49" s="111">
        <f t="shared" si="1"/>
        <v>0</v>
      </c>
      <c r="H49" s="104"/>
    </row>
    <row r="50" spans="1:8" s="115" customFormat="1" ht="14.25" customHeight="1">
      <c r="A50" s="14">
        <v>8</v>
      </c>
      <c r="B50" s="15" t="s">
        <v>175</v>
      </c>
      <c r="C50" s="17" t="s">
        <v>12</v>
      </c>
      <c r="D50" s="19">
        <v>1</v>
      </c>
      <c r="E50" s="126"/>
      <c r="F50" s="111">
        <f t="shared" si="1"/>
        <v>0</v>
      </c>
      <c r="H50" s="104"/>
    </row>
    <row r="51" spans="1:8" s="115" customFormat="1" ht="14.25" customHeight="1">
      <c r="A51" s="14">
        <v>9</v>
      </c>
      <c r="B51" s="15" t="s">
        <v>105</v>
      </c>
      <c r="C51" s="17" t="s">
        <v>12</v>
      </c>
      <c r="D51" s="19">
        <v>7</v>
      </c>
      <c r="E51" s="126"/>
      <c r="F51" s="111">
        <f t="shared" si="1"/>
        <v>0</v>
      </c>
      <c r="H51" s="104"/>
    </row>
    <row r="52" spans="1:8" s="115" customFormat="1" ht="14.25" customHeight="1">
      <c r="A52" s="14">
        <v>10</v>
      </c>
      <c r="B52" s="15" t="s">
        <v>140</v>
      </c>
      <c r="C52" s="17" t="s">
        <v>12</v>
      </c>
      <c r="D52" s="19">
        <v>1</v>
      </c>
      <c r="E52" s="126"/>
      <c r="F52" s="111">
        <f t="shared" si="1"/>
        <v>0</v>
      </c>
      <c r="H52" s="104"/>
    </row>
    <row r="53" spans="1:8" s="115" customFormat="1" ht="14.25" customHeight="1">
      <c r="A53" s="14">
        <v>11</v>
      </c>
      <c r="B53" s="15" t="s">
        <v>141</v>
      </c>
      <c r="C53" s="17" t="s">
        <v>12</v>
      </c>
      <c r="D53" s="19">
        <v>1</v>
      </c>
      <c r="E53" s="126"/>
      <c r="F53" s="111">
        <f t="shared" si="1"/>
        <v>0</v>
      </c>
      <c r="H53" s="104"/>
    </row>
    <row r="54" spans="1:8" s="115" customFormat="1" ht="14.25" customHeight="1">
      <c r="A54" s="14">
        <v>12</v>
      </c>
      <c r="B54" s="15" t="s">
        <v>142</v>
      </c>
      <c r="C54" s="17" t="s">
        <v>12</v>
      </c>
      <c r="D54" s="19">
        <v>3</v>
      </c>
      <c r="E54" s="126"/>
      <c r="F54" s="111">
        <f t="shared" si="1"/>
        <v>0</v>
      </c>
      <c r="H54" s="104"/>
    </row>
    <row r="55" spans="1:8" s="115" customFormat="1" ht="14.25" customHeight="1">
      <c r="A55" s="14">
        <v>13</v>
      </c>
      <c r="B55" s="15" t="s">
        <v>143</v>
      </c>
      <c r="C55" s="17" t="s">
        <v>12</v>
      </c>
      <c r="D55" s="19">
        <v>1</v>
      </c>
      <c r="E55" s="126"/>
      <c r="F55" s="111">
        <f t="shared" si="1"/>
        <v>0</v>
      </c>
      <c r="H55" s="104"/>
    </row>
    <row r="56" spans="1:8" s="115" customFormat="1" ht="14.25" customHeight="1">
      <c r="A56" s="14">
        <v>14</v>
      </c>
      <c r="B56" s="15" t="s">
        <v>144</v>
      </c>
      <c r="C56" s="17" t="s">
        <v>12</v>
      </c>
      <c r="D56" s="19">
        <v>3</v>
      </c>
      <c r="E56" s="126"/>
      <c r="F56" s="111">
        <f t="shared" si="1"/>
        <v>0</v>
      </c>
      <c r="H56" s="104"/>
    </row>
    <row r="57" spans="1:8" s="115" customFormat="1" ht="14.25" customHeight="1">
      <c r="A57" s="14">
        <v>15</v>
      </c>
      <c r="B57" s="15" t="s">
        <v>145</v>
      </c>
      <c r="C57" s="17" t="s">
        <v>12</v>
      </c>
      <c r="D57" s="19">
        <v>1</v>
      </c>
      <c r="E57" s="126"/>
      <c r="F57" s="111">
        <f t="shared" si="1"/>
        <v>0</v>
      </c>
      <c r="H57" s="104"/>
    </row>
    <row r="58" spans="1:8" s="115" customFormat="1" ht="14.25" customHeight="1">
      <c r="A58" s="14">
        <v>16</v>
      </c>
      <c r="B58" s="15" t="s">
        <v>146</v>
      </c>
      <c r="C58" s="17" t="s">
        <v>12</v>
      </c>
      <c r="D58" s="19">
        <v>1</v>
      </c>
      <c r="E58" s="126"/>
      <c r="F58" s="111">
        <f t="shared" si="1"/>
        <v>0</v>
      </c>
      <c r="H58" s="104"/>
    </row>
    <row r="59" spans="1:8" s="115" customFormat="1" ht="14.25" customHeight="1">
      <c r="A59" s="14">
        <v>17</v>
      </c>
      <c r="B59" s="15" t="s">
        <v>147</v>
      </c>
      <c r="C59" s="17" t="s">
        <v>12</v>
      </c>
      <c r="D59" s="19">
        <v>1</v>
      </c>
      <c r="E59" s="126"/>
      <c r="F59" s="111">
        <f t="shared" si="1"/>
        <v>0</v>
      </c>
      <c r="H59" s="104"/>
    </row>
    <row r="60" spans="1:8" s="115" customFormat="1" ht="14.25" customHeight="1">
      <c r="A60" s="14">
        <v>18</v>
      </c>
      <c r="B60" s="15" t="s">
        <v>148</v>
      </c>
      <c r="C60" s="17" t="s">
        <v>12</v>
      </c>
      <c r="D60" s="19">
        <v>3</v>
      </c>
      <c r="E60" s="126"/>
      <c r="F60" s="111">
        <f t="shared" si="1"/>
        <v>0</v>
      </c>
      <c r="H60" s="104"/>
    </row>
    <row r="61" spans="1:8" s="115" customFormat="1" ht="14.25" customHeight="1">
      <c r="A61" s="14">
        <v>19</v>
      </c>
      <c r="B61" s="15" t="s">
        <v>106</v>
      </c>
      <c r="C61" s="17" t="s">
        <v>12</v>
      </c>
      <c r="D61" s="19">
        <v>7</v>
      </c>
      <c r="E61" s="126"/>
      <c r="F61" s="111">
        <f t="shared" si="1"/>
        <v>0</v>
      </c>
      <c r="H61" s="104"/>
    </row>
    <row r="62" spans="1:8" s="115" customFormat="1" ht="14.25" customHeight="1">
      <c r="A62" s="14">
        <v>20</v>
      </c>
      <c r="B62" s="15" t="s">
        <v>107</v>
      </c>
      <c r="C62" s="17" t="s">
        <v>12</v>
      </c>
      <c r="D62" s="19">
        <v>10</v>
      </c>
      <c r="E62" s="126"/>
      <c r="F62" s="111">
        <f t="shared" si="1"/>
        <v>0</v>
      </c>
      <c r="H62" s="104"/>
    </row>
    <row r="63" spans="1:8" s="115" customFormat="1" ht="14.25" customHeight="1">
      <c r="A63" s="14">
        <v>21</v>
      </c>
      <c r="B63" s="15" t="s">
        <v>176</v>
      </c>
      <c r="C63" s="17" t="s">
        <v>12</v>
      </c>
      <c r="D63" s="19">
        <v>3</v>
      </c>
      <c r="E63" s="126"/>
      <c r="F63" s="111">
        <f t="shared" si="1"/>
        <v>0</v>
      </c>
      <c r="H63" s="104"/>
    </row>
    <row r="64" spans="1:8" s="115" customFormat="1" ht="14.25" customHeight="1">
      <c r="A64" s="14">
        <v>22</v>
      </c>
      <c r="B64" s="15" t="s">
        <v>108</v>
      </c>
      <c r="C64" s="17" t="s">
        <v>12</v>
      </c>
      <c r="D64" s="19">
        <v>56</v>
      </c>
      <c r="E64" s="126"/>
      <c r="F64" s="111">
        <f t="shared" si="1"/>
        <v>0</v>
      </c>
      <c r="H64" s="104"/>
    </row>
    <row r="65" spans="1:8" s="115" customFormat="1" ht="14.25" customHeight="1">
      <c r="A65" s="14">
        <v>23</v>
      </c>
      <c r="B65" s="15" t="s">
        <v>109</v>
      </c>
      <c r="C65" s="17" t="s">
        <v>12</v>
      </c>
      <c r="D65" s="19">
        <v>1</v>
      </c>
      <c r="E65" s="126"/>
      <c r="F65" s="111">
        <f t="shared" si="1"/>
        <v>0</v>
      </c>
      <c r="H65" s="104"/>
    </row>
    <row r="66" spans="1:8" s="115" customFormat="1" ht="14.25" customHeight="1">
      <c r="A66" s="14">
        <v>24</v>
      </c>
      <c r="B66" s="16" t="s">
        <v>149</v>
      </c>
      <c r="C66" s="17" t="s">
        <v>12</v>
      </c>
      <c r="D66" s="19">
        <v>6</v>
      </c>
      <c r="E66" s="126"/>
      <c r="F66" s="111">
        <f t="shared" si="1"/>
        <v>0</v>
      </c>
      <c r="H66" s="104"/>
    </row>
    <row r="67" spans="1:8" s="115" customFormat="1" ht="14.25" customHeight="1">
      <c r="A67" s="14">
        <v>25</v>
      </c>
      <c r="B67" s="15" t="s">
        <v>150</v>
      </c>
      <c r="C67" s="17" t="s">
        <v>12</v>
      </c>
      <c r="D67" s="19">
        <v>1</v>
      </c>
      <c r="E67" s="126"/>
      <c r="F67" s="111">
        <f t="shared" si="1"/>
        <v>0</v>
      </c>
      <c r="H67" s="104"/>
    </row>
    <row r="68" spans="1:8" s="115" customFormat="1" ht="14.25" customHeight="1">
      <c r="A68" s="14">
        <v>26</v>
      </c>
      <c r="B68" s="15" t="s">
        <v>157</v>
      </c>
      <c r="C68" s="17" t="s">
        <v>12</v>
      </c>
      <c r="D68" s="19">
        <v>1</v>
      </c>
      <c r="E68" s="127"/>
      <c r="F68" s="111">
        <f t="shared" si="1"/>
        <v>0</v>
      </c>
      <c r="H68" s="104"/>
    </row>
    <row r="69" spans="1:8" s="115" customFormat="1" ht="14.25" customHeight="1">
      <c r="A69" s="14">
        <v>27</v>
      </c>
      <c r="B69" s="15" t="s">
        <v>110</v>
      </c>
      <c r="C69" s="17" t="s">
        <v>12</v>
      </c>
      <c r="D69" s="19">
        <v>5</v>
      </c>
      <c r="E69" s="126"/>
      <c r="F69" s="111">
        <f t="shared" si="1"/>
        <v>0</v>
      </c>
      <c r="H69" s="104"/>
    </row>
    <row r="70" spans="1:8" s="115" customFormat="1" ht="14.25" customHeight="1">
      <c r="A70" s="14">
        <v>28</v>
      </c>
      <c r="B70" s="15" t="s">
        <v>151</v>
      </c>
      <c r="C70" s="17" t="s">
        <v>12</v>
      </c>
      <c r="D70" s="19">
        <v>4</v>
      </c>
      <c r="E70" s="127"/>
      <c r="F70" s="111">
        <f t="shared" si="1"/>
        <v>0</v>
      </c>
      <c r="H70" s="104"/>
    </row>
    <row r="71" spans="1:8" s="115" customFormat="1" ht="14.25" customHeight="1">
      <c r="A71" s="14">
        <v>29</v>
      </c>
      <c r="B71" s="15" t="s">
        <v>111</v>
      </c>
      <c r="C71" s="17" t="s">
        <v>12</v>
      </c>
      <c r="D71" s="19">
        <v>3</v>
      </c>
      <c r="E71" s="127"/>
      <c r="F71" s="111">
        <f t="shared" si="1"/>
        <v>0</v>
      </c>
      <c r="H71" s="104"/>
    </row>
    <row r="72" spans="1:8" s="115" customFormat="1" ht="14.25" customHeight="1">
      <c r="A72" s="14">
        <v>30</v>
      </c>
      <c r="B72" s="15" t="s">
        <v>152</v>
      </c>
      <c r="C72" s="17" t="s">
        <v>12</v>
      </c>
      <c r="D72" s="19">
        <v>3</v>
      </c>
      <c r="E72" s="127"/>
      <c r="F72" s="111">
        <f t="shared" si="1"/>
        <v>0</v>
      </c>
      <c r="H72" s="104"/>
    </row>
    <row r="73" spans="1:8" s="115" customFormat="1" ht="14.25" customHeight="1">
      <c r="A73" s="14">
        <v>31</v>
      </c>
      <c r="B73" s="15" t="s">
        <v>153</v>
      </c>
      <c r="C73" s="17" t="s">
        <v>12</v>
      </c>
      <c r="D73" s="19">
        <v>1</v>
      </c>
      <c r="E73" s="127"/>
      <c r="F73" s="111">
        <f t="shared" si="1"/>
        <v>0</v>
      </c>
      <c r="H73" s="104"/>
    </row>
    <row r="74" spans="1:8" s="115" customFormat="1" ht="14.25" customHeight="1">
      <c r="A74" s="14">
        <v>32</v>
      </c>
      <c r="B74" s="15" t="s">
        <v>112</v>
      </c>
      <c r="C74" s="17" t="s">
        <v>12</v>
      </c>
      <c r="D74" s="19">
        <v>11</v>
      </c>
      <c r="E74" s="126"/>
      <c r="F74" s="111">
        <f t="shared" si="1"/>
        <v>0</v>
      </c>
      <c r="H74" s="104"/>
    </row>
    <row r="75" spans="1:8" s="115" customFormat="1" ht="14.25" customHeight="1">
      <c r="A75" s="14">
        <v>33</v>
      </c>
      <c r="B75" s="15" t="s">
        <v>154</v>
      </c>
      <c r="C75" s="17" t="s">
        <v>12</v>
      </c>
      <c r="D75" s="19">
        <v>6</v>
      </c>
      <c r="E75" s="126"/>
      <c r="F75" s="111">
        <f t="shared" si="1"/>
        <v>0</v>
      </c>
      <c r="H75" s="104"/>
    </row>
    <row r="76" spans="1:8" s="115" customFormat="1" ht="14.25" customHeight="1">
      <c r="A76" s="14">
        <v>34</v>
      </c>
      <c r="B76" s="15" t="s">
        <v>114</v>
      </c>
      <c r="C76" s="17" t="s">
        <v>12</v>
      </c>
      <c r="D76" s="19">
        <v>3</v>
      </c>
      <c r="E76" s="126"/>
      <c r="F76" s="111">
        <f t="shared" si="1"/>
        <v>0</v>
      </c>
      <c r="H76" s="104"/>
    </row>
    <row r="77" spans="1:8" s="115" customFormat="1" ht="14.25" customHeight="1">
      <c r="A77" s="14">
        <v>35</v>
      </c>
      <c r="B77" s="15" t="s">
        <v>155</v>
      </c>
      <c r="C77" s="17" t="s">
        <v>12</v>
      </c>
      <c r="D77" s="19">
        <v>5</v>
      </c>
      <c r="E77" s="126"/>
      <c r="F77" s="111">
        <f t="shared" si="1"/>
        <v>0</v>
      </c>
      <c r="H77" s="104"/>
    </row>
    <row r="78" spans="1:8" s="115" customFormat="1" ht="14.25" customHeight="1">
      <c r="A78" s="14">
        <v>36</v>
      </c>
      <c r="B78" s="15" t="s">
        <v>156</v>
      </c>
      <c r="C78" s="17" t="s">
        <v>12</v>
      </c>
      <c r="D78" s="19">
        <v>11</v>
      </c>
      <c r="E78" s="127"/>
      <c r="F78" s="111">
        <f t="shared" si="1"/>
        <v>0</v>
      </c>
      <c r="H78" s="104"/>
    </row>
    <row r="79" spans="1:6" s="104" customFormat="1" ht="14.25" customHeight="1">
      <c r="A79" s="116" t="s">
        <v>115</v>
      </c>
      <c r="B79" s="108" t="s">
        <v>97</v>
      </c>
      <c r="C79" s="108" t="s">
        <v>14</v>
      </c>
      <c r="D79" s="109">
        <v>18.5</v>
      </c>
      <c r="E79" s="124"/>
      <c r="F79" s="111">
        <f t="shared" si="1"/>
        <v>0</v>
      </c>
    </row>
    <row r="80" spans="1:6" s="104" customFormat="1" ht="14.25" customHeight="1">
      <c r="A80" s="105" t="s">
        <v>57</v>
      </c>
      <c r="B80" s="105" t="s">
        <v>58</v>
      </c>
      <c r="C80" s="105"/>
      <c r="D80" s="106"/>
      <c r="E80" s="128"/>
      <c r="F80" s="107"/>
    </row>
    <row r="81" spans="1:6" s="104" customFormat="1" ht="14.25" customHeight="1">
      <c r="A81" s="108" t="s">
        <v>59</v>
      </c>
      <c r="B81" s="108" t="s">
        <v>60</v>
      </c>
      <c r="C81" s="108" t="s">
        <v>61</v>
      </c>
      <c r="D81" s="109">
        <v>364</v>
      </c>
      <c r="E81" s="124"/>
      <c r="F81" s="111">
        <f>ROUND(E81*D81,2)</f>
        <v>0</v>
      </c>
    </row>
    <row r="82" spans="1:6" s="104" customFormat="1" ht="14.25" customHeight="1">
      <c r="A82" s="108" t="s">
        <v>62</v>
      </c>
      <c r="B82" s="108" t="s">
        <v>177</v>
      </c>
      <c r="C82" s="108" t="s">
        <v>63</v>
      </c>
      <c r="D82" s="109">
        <v>34.37</v>
      </c>
      <c r="E82" s="124"/>
      <c r="F82" s="111">
        <f>ROUND(E82*D82,2)</f>
        <v>0</v>
      </c>
    </row>
    <row r="83" spans="1:6" s="104" customFormat="1" ht="21.75" customHeight="1">
      <c r="A83" s="117"/>
      <c r="B83" s="117"/>
      <c r="C83" s="118" t="s">
        <v>116</v>
      </c>
      <c r="D83" s="118"/>
      <c r="E83" s="118"/>
      <c r="F83" s="119">
        <f>SUM(F10:F82)</f>
        <v>0</v>
      </c>
    </row>
    <row r="84" spans="3:6" ht="21.75" customHeight="1">
      <c r="C84" s="120"/>
      <c r="D84" s="120"/>
      <c r="E84" s="120"/>
      <c r="F84" s="119"/>
    </row>
    <row r="85" spans="3:6" ht="21.75" customHeight="1">
      <c r="C85" s="120" t="s">
        <v>117</v>
      </c>
      <c r="D85" s="120"/>
      <c r="E85" s="120"/>
      <c r="F85" s="119">
        <f>F83*21/100</f>
        <v>0</v>
      </c>
    </row>
    <row r="86" spans="3:6" ht="21.75" customHeight="1">
      <c r="C86" s="120"/>
      <c r="D86" s="120"/>
      <c r="E86" s="120"/>
      <c r="F86" s="119"/>
    </row>
    <row r="87" spans="3:6" ht="21.75" customHeight="1">
      <c r="C87" s="120" t="s">
        <v>118</v>
      </c>
      <c r="D87" s="120"/>
      <c r="E87" s="120"/>
      <c r="F87" s="119">
        <f>F85+F83</f>
        <v>0</v>
      </c>
    </row>
    <row r="113" s="122" customFormat="1" ht="12" customHeight="1"/>
    <row r="115" s="104" customFormat="1" ht="28.5" customHeight="1"/>
    <row r="116" s="104" customFormat="1" ht="32.25" customHeight="1"/>
    <row r="117" s="104" customFormat="1" ht="22.5" customHeight="1"/>
    <row r="118" s="104" customFormat="1" ht="23.25" customHeight="1"/>
    <row r="119" s="104" customFormat="1" ht="17.25" customHeight="1"/>
    <row r="120" s="104" customFormat="1" ht="25.5" customHeight="1"/>
    <row r="121" s="104" customFormat="1" ht="12.75" customHeight="1" hidden="1"/>
    <row r="122" s="104" customFormat="1" ht="12.75" customHeight="1" hidden="1"/>
    <row r="123" s="104" customFormat="1" ht="15" customHeight="1"/>
    <row r="124" s="104" customFormat="1" ht="13.5" customHeight="1"/>
    <row r="125" s="104" customFormat="1" ht="13.5" customHeight="1"/>
    <row r="126" s="104" customFormat="1" ht="13.5" customHeight="1"/>
    <row r="127" s="104" customFormat="1" ht="13.5" customHeight="1"/>
    <row r="128" s="104" customFormat="1" ht="13.5" customHeight="1"/>
    <row r="129" s="104" customFormat="1" ht="15" customHeight="1"/>
    <row r="130" s="104" customFormat="1" ht="13.5" customHeight="1"/>
    <row r="131" s="104" customFormat="1" ht="13.5" customHeight="1"/>
    <row r="132" s="104" customFormat="1" ht="13.5" customHeight="1"/>
    <row r="133" s="104" customFormat="1" ht="13.5" customHeight="1"/>
    <row r="134" s="104" customFormat="1" ht="13.5" customHeight="1"/>
    <row r="135" s="104" customFormat="1" ht="13.5" customHeight="1"/>
    <row r="136" s="104" customFormat="1" ht="13.5" customHeight="1"/>
    <row r="137" s="104" customFormat="1" ht="13.5" customHeight="1"/>
    <row r="138" s="104" customFormat="1" ht="13.5" customHeight="1"/>
    <row r="139" s="104" customFormat="1" ht="13.5" customHeight="1"/>
    <row r="140" s="104" customFormat="1" ht="13.5" customHeight="1"/>
    <row r="141" s="104" customFormat="1" ht="13.5" customHeight="1"/>
    <row r="142" s="104" customFormat="1" ht="13.5" customHeight="1"/>
    <row r="143" s="104" customFormat="1" ht="13.5" customHeight="1"/>
    <row r="144" s="104" customFormat="1" ht="13.5" customHeight="1"/>
    <row r="145" s="104" customFormat="1" ht="13.5" customHeight="1"/>
    <row r="146" s="104" customFormat="1" ht="13.5" customHeight="1"/>
    <row r="147" s="104" customFormat="1" ht="13.5" customHeight="1"/>
    <row r="148" s="104" customFormat="1" ht="13.5" customHeight="1"/>
    <row r="149" s="104" customFormat="1" ht="13.5" customHeight="1"/>
    <row r="150" s="104" customFormat="1" ht="13.5" customHeight="1"/>
    <row r="151" s="104" customFormat="1" ht="13.5" customHeight="1"/>
    <row r="152" s="104" customFormat="1" ht="13.5" customHeight="1"/>
    <row r="153" s="104" customFormat="1" ht="13.5" customHeight="1"/>
    <row r="154" s="104" customFormat="1" ht="13.5" customHeight="1"/>
    <row r="155" s="104" customFormat="1" ht="13.5" customHeight="1"/>
    <row r="156" s="104" customFormat="1" ht="13.5" customHeight="1"/>
    <row r="157" s="104" customFormat="1" ht="13.5" customHeight="1"/>
    <row r="158" s="104" customFormat="1" ht="13.5" customHeight="1"/>
    <row r="159" s="104" customFormat="1" ht="13.5" customHeight="1"/>
    <row r="160" s="104" customFormat="1" ht="13.5" customHeight="1"/>
    <row r="161" s="104" customFormat="1" ht="13.5" customHeight="1"/>
    <row r="162" s="104" customFormat="1" ht="13.5" customHeight="1"/>
    <row r="163" s="104" customFormat="1" ht="13.5" customHeight="1"/>
    <row r="164" s="104" customFormat="1" ht="13.5" customHeight="1"/>
    <row r="165" s="104" customFormat="1" ht="13.5" customHeight="1"/>
    <row r="166" s="104" customFormat="1" ht="13.5" customHeight="1"/>
    <row r="167" s="104" customFormat="1" ht="13.5" customHeight="1"/>
    <row r="168" s="104" customFormat="1" ht="13.5" customHeight="1"/>
    <row r="169" s="104" customFormat="1" ht="15.75" customHeight="1"/>
    <row r="170" s="115" customFormat="1" ht="13.5" customHeight="1"/>
    <row r="171" s="115" customFormat="1" ht="13.5" customHeight="1"/>
    <row r="172" s="115" customFormat="1" ht="13.5" customHeight="1"/>
    <row r="173" s="115" customFormat="1" ht="13.5" customHeight="1"/>
    <row r="174" s="115" customFormat="1" ht="13.5" customHeight="1"/>
    <row r="175" s="115" customFormat="1" ht="13.5" customHeight="1"/>
    <row r="176" s="115" customFormat="1" ht="13.5" customHeight="1"/>
    <row r="177" s="115" customFormat="1" ht="13.5" customHeight="1"/>
    <row r="178" s="115" customFormat="1" ht="13.5" customHeight="1"/>
    <row r="179" s="115" customFormat="1" ht="13.5" customHeight="1"/>
    <row r="180" s="115" customFormat="1" ht="13.5" customHeight="1"/>
    <row r="181" s="115" customFormat="1" ht="13.5" customHeight="1"/>
    <row r="182" s="115" customFormat="1" ht="13.5" customHeight="1"/>
    <row r="183" s="115" customFormat="1" ht="13.5" customHeight="1"/>
    <row r="184" s="115" customFormat="1" ht="13.5" customHeight="1"/>
    <row r="185" s="115" customFormat="1" ht="13.5" customHeight="1"/>
    <row r="186" s="115" customFormat="1" ht="13.5" customHeight="1"/>
    <row r="187" s="115" customFormat="1" ht="13.5" customHeight="1"/>
    <row r="188" s="115" customFormat="1" ht="13.5" customHeight="1"/>
    <row r="189" s="115" customFormat="1" ht="13.5" customHeight="1"/>
    <row r="190" s="115" customFormat="1" ht="13.5" customHeight="1"/>
    <row r="191" s="115" customFormat="1" ht="13.5" customHeight="1"/>
    <row r="192" s="115" customFormat="1" ht="13.5" customHeight="1"/>
    <row r="193" s="115" customFormat="1" ht="13.5" customHeight="1"/>
    <row r="194" s="115" customFormat="1" ht="13.5" customHeight="1"/>
    <row r="195" s="115" customFormat="1" ht="13.5" customHeight="1"/>
    <row r="196" s="115" customFormat="1" ht="13.5" customHeight="1"/>
    <row r="197" s="115" customFormat="1" ht="13.5" customHeight="1"/>
    <row r="198" s="115" customFormat="1" ht="13.5" customHeight="1"/>
    <row r="199" s="115" customFormat="1" ht="13.5" customHeight="1"/>
    <row r="200" s="115" customFormat="1" ht="13.5" customHeight="1"/>
    <row r="201" s="115" customFormat="1" ht="13.5" customHeight="1"/>
    <row r="202" s="115" customFormat="1" ht="13.5" customHeight="1"/>
    <row r="203" s="104" customFormat="1" ht="15" customHeight="1"/>
    <row r="204" s="104" customFormat="1" ht="13.5" customHeight="1"/>
    <row r="205" s="104" customFormat="1" ht="13.5" customHeight="1"/>
    <row r="206" s="104" customFormat="1" ht="30.75" customHeight="1"/>
    <row r="208" ht="28.5" customHeight="1"/>
    <row r="210" ht="27.75" customHeight="1"/>
    <row r="213" ht="12" customHeight="1">
      <c r="F213" s="123"/>
    </row>
    <row r="225" spans="1:3" s="122" customFormat="1" ht="12" customHeight="1">
      <c r="A225" s="122" t="s">
        <v>158</v>
      </c>
      <c r="C225" s="122" t="s">
        <v>122</v>
      </c>
    </row>
  </sheetData>
  <sheetProtection password="FC37" sheet="1"/>
  <protectedRanges>
    <protectedRange sqref="E10:E82" name="Oblast1"/>
  </protectedRanges>
  <mergeCells count="1">
    <mergeCell ref="C83:E83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  <headerFooter>
    <oddHeader>&amp;Ccenová nabídka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E10" sqref="E10"/>
    </sheetView>
  </sheetViews>
  <sheetFormatPr defaultColWidth="9.33203125" defaultRowHeight="10.5"/>
  <cols>
    <col min="1" max="1" width="14.5" style="103" customWidth="1"/>
    <col min="2" max="2" width="79.16015625" style="103" customWidth="1"/>
    <col min="3" max="3" width="8.5" style="103" customWidth="1"/>
    <col min="4" max="4" width="18.16015625" style="103" customWidth="1"/>
    <col min="5" max="5" width="19.66015625" style="103" customWidth="1"/>
    <col min="6" max="6" width="24" style="103" customWidth="1"/>
    <col min="7" max="16384" width="9.33203125" style="103" customWidth="1"/>
  </cols>
  <sheetData>
    <row r="1" spans="1:8" ht="30.75" customHeight="1">
      <c r="A1" s="5" t="s">
        <v>226</v>
      </c>
      <c r="B1" s="5" t="s">
        <v>179</v>
      </c>
      <c r="C1" s="1"/>
      <c r="D1" s="1"/>
      <c r="E1" s="1"/>
      <c r="F1" s="2"/>
      <c r="G1" s="104"/>
      <c r="H1" s="104"/>
    </row>
    <row r="2" spans="1:8" ht="21" customHeight="1">
      <c r="A2" s="13" t="s">
        <v>181</v>
      </c>
      <c r="B2" s="13" t="s">
        <v>223</v>
      </c>
      <c r="C2" s="1"/>
      <c r="D2" s="1"/>
      <c r="E2" s="1"/>
      <c r="F2" s="2"/>
      <c r="G2" s="104"/>
      <c r="H2" s="104"/>
    </row>
    <row r="3" spans="1:8" ht="25.5" customHeight="1">
      <c r="A3" s="6" t="s">
        <v>224</v>
      </c>
      <c r="B3" s="6" t="s">
        <v>225</v>
      </c>
      <c r="C3" s="7"/>
      <c r="D3" s="7"/>
      <c r="E3" s="7"/>
      <c r="F3" s="102" t="str">
        <f>Rekapitulace!AN7</f>
        <v>vyplň údaj</v>
      </c>
      <c r="G3" s="104"/>
      <c r="H3" s="104"/>
    </row>
    <row r="4" spans="1:8" ht="25.5" customHeight="1">
      <c r="A4" s="6" t="s">
        <v>182</v>
      </c>
      <c r="B4" s="101" t="str">
        <f>Rekapitulace!E13</f>
        <v>vyplň údaj</v>
      </c>
      <c r="C4" s="7"/>
      <c r="D4" s="7"/>
      <c r="E4" s="7"/>
      <c r="F4" s="7"/>
      <c r="G4" s="104"/>
      <c r="H4" s="104"/>
    </row>
    <row r="5" spans="1:8" ht="11.25" customHeight="1">
      <c r="A5" s="7"/>
      <c r="B5" s="7"/>
      <c r="C5" s="7"/>
      <c r="D5" s="7"/>
      <c r="E5" s="8" t="s">
        <v>119</v>
      </c>
      <c r="F5" s="7"/>
      <c r="G5" s="104"/>
      <c r="H5" s="104"/>
    </row>
    <row r="6" spans="1:8" ht="27" customHeight="1">
      <c r="A6" s="9" t="s">
        <v>0</v>
      </c>
      <c r="B6" s="9" t="s">
        <v>120</v>
      </c>
      <c r="C6" s="9" t="s">
        <v>1</v>
      </c>
      <c r="D6" s="10" t="s">
        <v>2</v>
      </c>
      <c r="E6" s="11" t="s">
        <v>121</v>
      </c>
      <c r="F6" s="12" t="s">
        <v>3</v>
      </c>
      <c r="G6" s="104"/>
      <c r="H6" s="104"/>
    </row>
    <row r="7" spans="1:8" ht="14.25" customHeight="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104"/>
      <c r="H7" s="104"/>
    </row>
    <row r="8" spans="1:8" ht="14.25" customHeight="1">
      <c r="A8" s="4"/>
      <c r="B8" s="4"/>
      <c r="C8" s="4"/>
      <c r="D8" s="4"/>
      <c r="E8" s="4"/>
      <c r="F8" s="4"/>
      <c r="G8" s="104"/>
      <c r="H8" s="104"/>
    </row>
    <row r="9" spans="1:8" ht="14.25" customHeight="1">
      <c r="A9" s="105" t="s">
        <v>10</v>
      </c>
      <c r="B9" s="105" t="s">
        <v>11</v>
      </c>
      <c r="C9" s="105"/>
      <c r="D9" s="106"/>
      <c r="E9" s="107"/>
      <c r="F9" s="107"/>
      <c r="G9" s="104"/>
      <c r="H9" s="104"/>
    </row>
    <row r="10" spans="1:8" ht="14.25" customHeight="1">
      <c r="A10" s="108" t="s">
        <v>67</v>
      </c>
      <c r="B10" s="108" t="s">
        <v>68</v>
      </c>
      <c r="C10" s="108" t="s">
        <v>14</v>
      </c>
      <c r="D10" s="109">
        <v>636</v>
      </c>
      <c r="E10" s="124"/>
      <c r="F10" s="111">
        <f>ROUND(E10*D10,2)</f>
        <v>0</v>
      </c>
      <c r="G10" s="104"/>
      <c r="H10" s="104"/>
    </row>
    <row r="11" spans="1:8" ht="14.25" customHeight="1">
      <c r="A11" s="108" t="s">
        <v>13</v>
      </c>
      <c r="B11" s="108" t="s">
        <v>128</v>
      </c>
      <c r="C11" s="108" t="s">
        <v>14</v>
      </c>
      <c r="D11" s="109">
        <v>636</v>
      </c>
      <c r="E11" s="124"/>
      <c r="F11" s="111">
        <f aca="true" t="shared" si="0" ref="F11:F47">ROUND(E11*D11,2)</f>
        <v>0</v>
      </c>
      <c r="G11" s="104"/>
      <c r="H11" s="104"/>
    </row>
    <row r="12" spans="1:8" ht="14.25" customHeight="1">
      <c r="A12" s="108" t="s">
        <v>45</v>
      </c>
      <c r="B12" s="108" t="s">
        <v>46</v>
      </c>
      <c r="C12" s="108" t="s">
        <v>14</v>
      </c>
      <c r="D12" s="109">
        <v>636</v>
      </c>
      <c r="E12" s="124"/>
      <c r="F12" s="111">
        <f t="shared" si="0"/>
        <v>0</v>
      </c>
      <c r="G12" s="104"/>
      <c r="H12" s="104"/>
    </row>
    <row r="13" spans="1:8" ht="14.25" customHeight="1">
      <c r="A13" s="108">
        <v>162254121</v>
      </c>
      <c r="B13" s="108" t="s">
        <v>178</v>
      </c>
      <c r="C13" s="108" t="s">
        <v>14</v>
      </c>
      <c r="D13" s="109">
        <v>636</v>
      </c>
      <c r="E13" s="124"/>
      <c r="F13" s="111">
        <f t="shared" si="0"/>
        <v>0</v>
      </c>
      <c r="G13" s="104"/>
      <c r="H13" s="104"/>
    </row>
    <row r="14" spans="1:8" ht="14.25" customHeight="1">
      <c r="A14" s="108" t="s">
        <v>15</v>
      </c>
      <c r="B14" s="108" t="s">
        <v>16</v>
      </c>
      <c r="C14" s="108" t="s">
        <v>17</v>
      </c>
      <c r="D14" s="109">
        <v>4</v>
      </c>
      <c r="E14" s="124"/>
      <c r="F14" s="111">
        <f t="shared" si="0"/>
        <v>0</v>
      </c>
      <c r="G14" s="104"/>
      <c r="H14" s="104"/>
    </row>
    <row r="15" spans="1:8" ht="14.25" customHeight="1">
      <c r="A15" s="108" t="s">
        <v>18</v>
      </c>
      <c r="B15" s="108" t="s">
        <v>19</v>
      </c>
      <c r="C15" s="108" t="s">
        <v>20</v>
      </c>
      <c r="D15" s="109">
        <v>203</v>
      </c>
      <c r="E15" s="124"/>
      <c r="F15" s="111">
        <f t="shared" si="0"/>
        <v>0</v>
      </c>
      <c r="G15" s="104"/>
      <c r="H15" s="104"/>
    </row>
    <row r="16" spans="1:8" ht="14.25" customHeight="1">
      <c r="A16" s="108" t="s">
        <v>21</v>
      </c>
      <c r="B16" s="108" t="s">
        <v>22</v>
      </c>
      <c r="C16" s="108" t="s">
        <v>20</v>
      </c>
      <c r="D16" s="109">
        <v>34</v>
      </c>
      <c r="E16" s="124"/>
      <c r="F16" s="111">
        <f t="shared" si="0"/>
        <v>0</v>
      </c>
      <c r="G16" s="104"/>
      <c r="H16" s="104"/>
    </row>
    <row r="17" spans="1:8" ht="14.25" customHeight="1">
      <c r="A17" s="108" t="s">
        <v>23</v>
      </c>
      <c r="B17" s="108" t="s">
        <v>130</v>
      </c>
      <c r="C17" s="108" t="s">
        <v>20</v>
      </c>
      <c r="D17" s="109">
        <v>2</v>
      </c>
      <c r="E17" s="124"/>
      <c r="F17" s="111">
        <f t="shared" si="0"/>
        <v>0</v>
      </c>
      <c r="G17" s="104"/>
      <c r="H17" s="104"/>
    </row>
    <row r="18" spans="1:8" ht="14.25" customHeight="1">
      <c r="A18" s="108">
        <v>183101216</v>
      </c>
      <c r="B18" s="108" t="s">
        <v>24</v>
      </c>
      <c r="C18" s="108" t="s">
        <v>20</v>
      </c>
      <c r="D18" s="109">
        <v>2</v>
      </c>
      <c r="E18" s="124"/>
      <c r="F18" s="111">
        <f t="shared" si="0"/>
        <v>0</v>
      </c>
      <c r="G18" s="104"/>
      <c r="H18" s="104"/>
    </row>
    <row r="19" spans="1:8" ht="14.25" customHeight="1">
      <c r="A19" s="108" t="s">
        <v>25</v>
      </c>
      <c r="B19" s="108" t="s">
        <v>26</v>
      </c>
      <c r="C19" s="108" t="s">
        <v>20</v>
      </c>
      <c r="D19" s="109">
        <v>203</v>
      </c>
      <c r="E19" s="124"/>
      <c r="F19" s="111">
        <f t="shared" si="0"/>
        <v>0</v>
      </c>
      <c r="G19" s="104"/>
      <c r="H19" s="104"/>
    </row>
    <row r="20" spans="1:8" ht="14.25" customHeight="1">
      <c r="A20" s="108" t="s">
        <v>27</v>
      </c>
      <c r="B20" s="108" t="s">
        <v>28</v>
      </c>
      <c r="C20" s="108" t="s">
        <v>20</v>
      </c>
      <c r="D20" s="109">
        <v>34</v>
      </c>
      <c r="E20" s="124"/>
      <c r="F20" s="111">
        <f t="shared" si="0"/>
        <v>0</v>
      </c>
      <c r="G20" s="104"/>
      <c r="H20" s="104"/>
    </row>
    <row r="21" spans="1:8" ht="14.25" customHeight="1">
      <c r="A21" s="108" t="s">
        <v>29</v>
      </c>
      <c r="B21" s="108" t="s">
        <v>127</v>
      </c>
      <c r="C21" s="108" t="s">
        <v>20</v>
      </c>
      <c r="D21" s="109">
        <v>2</v>
      </c>
      <c r="E21" s="124"/>
      <c r="F21" s="111">
        <f t="shared" si="0"/>
        <v>0</v>
      </c>
      <c r="G21" s="104"/>
      <c r="H21" s="104"/>
    </row>
    <row r="22" spans="1:8" ht="14.25" customHeight="1">
      <c r="A22" s="108" t="s">
        <v>30</v>
      </c>
      <c r="B22" s="108" t="s">
        <v>31</v>
      </c>
      <c r="C22" s="108" t="s">
        <v>20</v>
      </c>
      <c r="D22" s="109">
        <v>2</v>
      </c>
      <c r="E22" s="124"/>
      <c r="F22" s="111">
        <f t="shared" si="0"/>
        <v>0</v>
      </c>
      <c r="G22" s="104"/>
      <c r="H22" s="104"/>
    </row>
    <row r="23" spans="1:8" ht="14.25" customHeight="1">
      <c r="A23" s="108">
        <v>184235156</v>
      </c>
      <c r="B23" s="108" t="s">
        <v>131</v>
      </c>
      <c r="C23" s="108" t="s">
        <v>66</v>
      </c>
      <c r="D23" s="109">
        <v>1</v>
      </c>
      <c r="E23" s="124"/>
      <c r="F23" s="111">
        <f t="shared" si="0"/>
        <v>0</v>
      </c>
      <c r="G23" s="104"/>
      <c r="H23" s="104"/>
    </row>
    <row r="24" spans="1:8" ht="14.25" customHeight="1">
      <c r="A24" s="108" t="s">
        <v>32</v>
      </c>
      <c r="B24" s="108" t="s">
        <v>33</v>
      </c>
      <c r="C24" s="108" t="s">
        <v>12</v>
      </c>
      <c r="D24" s="109">
        <v>3</v>
      </c>
      <c r="E24" s="124"/>
      <c r="F24" s="111">
        <f t="shared" si="0"/>
        <v>0</v>
      </c>
      <c r="G24" s="104"/>
      <c r="H24" s="104"/>
    </row>
    <row r="25" spans="1:8" ht="14.25" customHeight="1">
      <c r="A25" s="108" t="s">
        <v>34</v>
      </c>
      <c r="B25" s="108" t="s">
        <v>35</v>
      </c>
      <c r="C25" s="108" t="s">
        <v>20</v>
      </c>
      <c r="D25" s="109">
        <v>3</v>
      </c>
      <c r="E25" s="124"/>
      <c r="F25" s="111">
        <f t="shared" si="0"/>
        <v>0</v>
      </c>
      <c r="G25" s="104"/>
      <c r="H25" s="104"/>
    </row>
    <row r="26" spans="1:8" ht="14.25" customHeight="1">
      <c r="A26" s="108" t="s">
        <v>36</v>
      </c>
      <c r="B26" s="108" t="s">
        <v>37</v>
      </c>
      <c r="C26" s="108" t="s">
        <v>20</v>
      </c>
      <c r="D26" s="109">
        <v>1</v>
      </c>
      <c r="E26" s="124"/>
      <c r="F26" s="111">
        <f t="shared" si="0"/>
        <v>0</v>
      </c>
      <c r="G26" s="104"/>
      <c r="H26" s="104"/>
    </row>
    <row r="27" spans="1:8" ht="14.25" customHeight="1">
      <c r="A27" s="108" t="s">
        <v>38</v>
      </c>
      <c r="B27" s="108" t="s">
        <v>159</v>
      </c>
      <c r="C27" s="108" t="s">
        <v>12</v>
      </c>
      <c r="D27" s="109">
        <v>1</v>
      </c>
      <c r="E27" s="124"/>
      <c r="F27" s="111">
        <f t="shared" si="0"/>
        <v>0</v>
      </c>
      <c r="G27" s="104"/>
      <c r="H27" s="104"/>
    </row>
    <row r="28" spans="1:8" ht="14.25" customHeight="1">
      <c r="A28" s="108" t="s">
        <v>39</v>
      </c>
      <c r="B28" s="108" t="s">
        <v>132</v>
      </c>
      <c r="C28" s="108" t="s">
        <v>14</v>
      </c>
      <c r="D28" s="109">
        <v>140</v>
      </c>
      <c r="E28" s="124"/>
      <c r="F28" s="111">
        <f t="shared" si="0"/>
        <v>0</v>
      </c>
      <c r="G28" s="104"/>
      <c r="H28" s="104"/>
    </row>
    <row r="29" spans="1:8" ht="14.25" customHeight="1">
      <c r="A29" s="108" t="s">
        <v>40</v>
      </c>
      <c r="B29" s="108" t="s">
        <v>41</v>
      </c>
      <c r="C29" s="108" t="s">
        <v>42</v>
      </c>
      <c r="D29" s="109">
        <v>14</v>
      </c>
      <c r="E29" s="124"/>
      <c r="F29" s="111">
        <f t="shared" si="0"/>
        <v>0</v>
      </c>
      <c r="G29" s="104"/>
      <c r="H29" s="104"/>
    </row>
    <row r="30" spans="1:8" ht="14.25" customHeight="1">
      <c r="A30" s="108" t="s">
        <v>43</v>
      </c>
      <c r="B30" s="108" t="s">
        <v>44</v>
      </c>
      <c r="C30" s="108" t="s">
        <v>12</v>
      </c>
      <c r="D30" s="109">
        <v>241</v>
      </c>
      <c r="E30" s="124"/>
      <c r="F30" s="111">
        <f t="shared" si="0"/>
        <v>0</v>
      </c>
      <c r="G30" s="104"/>
      <c r="H30" s="104"/>
    </row>
    <row r="31" spans="1:8" ht="14.25" customHeight="1">
      <c r="A31" s="108" t="s">
        <v>71</v>
      </c>
      <c r="B31" s="108" t="s">
        <v>124</v>
      </c>
      <c r="C31" s="108" t="s">
        <v>14</v>
      </c>
      <c r="D31" s="109">
        <v>407</v>
      </c>
      <c r="E31" s="124"/>
      <c r="F31" s="111">
        <f t="shared" si="0"/>
        <v>0</v>
      </c>
      <c r="G31" s="104"/>
      <c r="H31" s="104"/>
    </row>
    <row r="32" spans="1:8" ht="14.25" customHeight="1">
      <c r="A32" s="108" t="s">
        <v>73</v>
      </c>
      <c r="B32" s="108" t="s">
        <v>74</v>
      </c>
      <c r="C32" s="108" t="s">
        <v>14</v>
      </c>
      <c r="D32" s="109">
        <v>186</v>
      </c>
      <c r="E32" s="124"/>
      <c r="F32" s="111">
        <f t="shared" si="0"/>
        <v>0</v>
      </c>
      <c r="G32" s="104"/>
      <c r="H32" s="104"/>
    </row>
    <row r="33" spans="1:8" ht="14.25" customHeight="1">
      <c r="A33" s="108" t="s">
        <v>69</v>
      </c>
      <c r="B33" s="108" t="s">
        <v>125</v>
      </c>
      <c r="C33" s="108" t="s">
        <v>14</v>
      </c>
      <c r="D33" s="109">
        <v>303</v>
      </c>
      <c r="E33" s="124"/>
      <c r="F33" s="111">
        <f t="shared" si="0"/>
        <v>0</v>
      </c>
      <c r="G33" s="104"/>
      <c r="H33" s="104"/>
    </row>
    <row r="34" spans="1:8" ht="14.25" customHeight="1">
      <c r="A34" s="108" t="s">
        <v>75</v>
      </c>
      <c r="B34" s="108" t="s">
        <v>76</v>
      </c>
      <c r="C34" s="108" t="s">
        <v>14</v>
      </c>
      <c r="D34" s="109">
        <v>267</v>
      </c>
      <c r="E34" s="124"/>
      <c r="F34" s="111">
        <f t="shared" si="0"/>
        <v>0</v>
      </c>
      <c r="G34" s="104"/>
      <c r="H34" s="104"/>
    </row>
    <row r="35" spans="1:8" ht="14.25" customHeight="1">
      <c r="A35" s="108" t="s">
        <v>77</v>
      </c>
      <c r="B35" s="108" t="s">
        <v>160</v>
      </c>
      <c r="C35" s="108" t="s">
        <v>17</v>
      </c>
      <c r="D35" s="109">
        <v>16</v>
      </c>
      <c r="E35" s="124"/>
      <c r="F35" s="111">
        <f t="shared" si="0"/>
        <v>0</v>
      </c>
      <c r="G35" s="104"/>
      <c r="H35" s="104"/>
    </row>
    <row r="36" spans="1:8" ht="14.25" customHeight="1">
      <c r="A36" s="108">
        <v>999500004</v>
      </c>
      <c r="B36" s="108" t="s">
        <v>129</v>
      </c>
      <c r="C36" s="108" t="s">
        <v>17</v>
      </c>
      <c r="D36" s="109">
        <v>1</v>
      </c>
      <c r="E36" s="124"/>
      <c r="F36" s="111">
        <f t="shared" si="0"/>
        <v>0</v>
      </c>
      <c r="G36" s="104"/>
      <c r="H36" s="104"/>
    </row>
    <row r="37" spans="1:8" ht="14.25" customHeight="1">
      <c r="A37" s="108">
        <v>999500005</v>
      </c>
      <c r="B37" s="108" t="s">
        <v>126</v>
      </c>
      <c r="C37" s="108" t="s">
        <v>17</v>
      </c>
      <c r="D37" s="109">
        <v>1.5</v>
      </c>
      <c r="E37" s="124"/>
      <c r="F37" s="111">
        <f t="shared" si="0"/>
        <v>0</v>
      </c>
      <c r="G37" s="104"/>
      <c r="H37" s="104"/>
    </row>
    <row r="38" spans="1:8" ht="14.25" customHeight="1">
      <c r="A38" s="108" t="s">
        <v>78</v>
      </c>
      <c r="B38" s="108" t="s">
        <v>79</v>
      </c>
      <c r="C38" s="108" t="s">
        <v>12</v>
      </c>
      <c r="D38" s="109">
        <v>5</v>
      </c>
      <c r="E38" s="124"/>
      <c r="F38" s="111">
        <f t="shared" si="0"/>
        <v>0</v>
      </c>
      <c r="G38" s="104"/>
      <c r="H38" s="104"/>
    </row>
    <row r="39" spans="1:8" ht="14.25" customHeight="1">
      <c r="A39" s="108" t="s">
        <v>80</v>
      </c>
      <c r="B39" s="108" t="s">
        <v>81</v>
      </c>
      <c r="C39" s="108" t="s">
        <v>17</v>
      </c>
      <c r="D39" s="109">
        <v>0.2</v>
      </c>
      <c r="E39" s="124"/>
      <c r="F39" s="111">
        <f t="shared" si="0"/>
        <v>0</v>
      </c>
      <c r="G39" s="104"/>
      <c r="H39" s="104"/>
    </row>
    <row r="40" spans="1:8" ht="14.25" customHeight="1">
      <c r="A40" s="108" t="s">
        <v>82</v>
      </c>
      <c r="B40" s="108" t="s">
        <v>83</v>
      </c>
      <c r="C40" s="108" t="s">
        <v>14</v>
      </c>
      <c r="D40" s="109">
        <v>267</v>
      </c>
      <c r="E40" s="124"/>
      <c r="F40" s="111">
        <f t="shared" si="0"/>
        <v>0</v>
      </c>
      <c r="G40" s="104"/>
      <c r="H40" s="104"/>
    </row>
    <row r="41" spans="1:8" ht="14.25" customHeight="1">
      <c r="A41" s="108" t="s">
        <v>84</v>
      </c>
      <c r="B41" s="108" t="s">
        <v>85</v>
      </c>
      <c r="C41" s="108" t="s">
        <v>17</v>
      </c>
      <c r="D41" s="109">
        <v>1.5</v>
      </c>
      <c r="E41" s="124"/>
      <c r="F41" s="111">
        <f t="shared" si="0"/>
        <v>0</v>
      </c>
      <c r="G41" s="104"/>
      <c r="H41" s="104"/>
    </row>
    <row r="42" spans="1:8" ht="14.25" customHeight="1">
      <c r="A42" s="108" t="s">
        <v>86</v>
      </c>
      <c r="B42" s="108" t="s">
        <v>87</v>
      </c>
      <c r="C42" s="108" t="s">
        <v>14</v>
      </c>
      <c r="D42" s="109">
        <v>229</v>
      </c>
      <c r="E42" s="124"/>
      <c r="F42" s="111">
        <f t="shared" si="0"/>
        <v>0</v>
      </c>
      <c r="G42" s="104"/>
      <c r="H42" s="104"/>
    </row>
    <row r="43" spans="1:8" ht="14.25" customHeight="1">
      <c r="A43" s="108" t="s">
        <v>88</v>
      </c>
      <c r="B43" s="108" t="s">
        <v>89</v>
      </c>
      <c r="C43" s="108" t="s">
        <v>17</v>
      </c>
      <c r="D43" s="109">
        <v>16</v>
      </c>
      <c r="E43" s="124"/>
      <c r="F43" s="111">
        <f t="shared" si="0"/>
        <v>0</v>
      </c>
      <c r="G43" s="104"/>
      <c r="H43" s="104"/>
    </row>
    <row r="44" spans="1:8" ht="14.25" customHeight="1">
      <c r="A44" s="108" t="s">
        <v>90</v>
      </c>
      <c r="B44" s="108" t="s">
        <v>91</v>
      </c>
      <c r="C44" s="108" t="s">
        <v>14</v>
      </c>
      <c r="D44" s="109">
        <v>229</v>
      </c>
      <c r="E44" s="124"/>
      <c r="F44" s="111">
        <f t="shared" si="0"/>
        <v>0</v>
      </c>
      <c r="G44" s="104"/>
      <c r="H44" s="104"/>
    </row>
    <row r="45" spans="1:8" ht="14.25" customHeight="1">
      <c r="A45" s="108" t="s">
        <v>92</v>
      </c>
      <c r="B45" s="108" t="s">
        <v>93</v>
      </c>
      <c r="C45" s="108" t="s">
        <v>94</v>
      </c>
      <c r="D45" s="109">
        <v>11.5</v>
      </c>
      <c r="E45" s="124"/>
      <c r="F45" s="111">
        <f t="shared" si="0"/>
        <v>0</v>
      </c>
      <c r="G45" s="104"/>
      <c r="H45" s="104"/>
    </row>
    <row r="46" spans="1:8" ht="14.25" customHeight="1">
      <c r="A46" s="108" t="s">
        <v>98</v>
      </c>
      <c r="B46" s="108" t="s">
        <v>99</v>
      </c>
      <c r="C46" s="108" t="s">
        <v>70</v>
      </c>
      <c r="D46" s="109">
        <v>192</v>
      </c>
      <c r="E46" s="124"/>
      <c r="F46" s="111">
        <f t="shared" si="0"/>
        <v>0</v>
      </c>
      <c r="G46" s="104"/>
      <c r="H46" s="104"/>
    </row>
    <row r="47" spans="1:8" ht="14.25" customHeight="1">
      <c r="A47" s="108" t="s">
        <v>100</v>
      </c>
      <c r="B47" s="108" t="s">
        <v>101</v>
      </c>
      <c r="C47" s="108" t="s">
        <v>70</v>
      </c>
      <c r="D47" s="109">
        <v>192</v>
      </c>
      <c r="E47" s="124"/>
      <c r="F47" s="111">
        <f t="shared" si="0"/>
        <v>0</v>
      </c>
      <c r="G47" s="104"/>
      <c r="H47" s="104"/>
    </row>
    <row r="48" spans="1:8" ht="14.25" customHeight="1">
      <c r="A48" s="105">
        <v>6</v>
      </c>
      <c r="B48" s="105" t="s">
        <v>123</v>
      </c>
      <c r="C48" s="108"/>
      <c r="D48" s="109"/>
      <c r="E48" s="124"/>
      <c r="F48" s="110"/>
      <c r="G48" s="104"/>
      <c r="H48" s="104"/>
    </row>
    <row r="49" spans="1:8" ht="14.25" customHeight="1">
      <c r="A49" s="108" t="s">
        <v>47</v>
      </c>
      <c r="B49" s="108" t="s">
        <v>48</v>
      </c>
      <c r="C49" s="108" t="s">
        <v>12</v>
      </c>
      <c r="D49" s="109">
        <v>78</v>
      </c>
      <c r="E49" s="124"/>
      <c r="F49" s="111">
        <f aca="true" t="shared" si="1" ref="F49:F54">ROUND(E49*D49,2)</f>
        <v>0</v>
      </c>
      <c r="G49" s="104"/>
      <c r="H49" s="104"/>
    </row>
    <row r="50" spans="1:8" ht="14.25" customHeight="1">
      <c r="A50" s="108" t="s">
        <v>49</v>
      </c>
      <c r="B50" s="108" t="s">
        <v>50</v>
      </c>
      <c r="C50" s="108" t="s">
        <v>12</v>
      </c>
      <c r="D50" s="109">
        <v>78</v>
      </c>
      <c r="E50" s="124"/>
      <c r="F50" s="111">
        <f t="shared" si="1"/>
        <v>0</v>
      </c>
      <c r="G50" s="104"/>
      <c r="H50" s="104"/>
    </row>
    <row r="51" spans="1:8" ht="14.25" customHeight="1">
      <c r="A51" s="108" t="s">
        <v>51</v>
      </c>
      <c r="B51" s="108" t="s">
        <v>52</v>
      </c>
      <c r="C51" s="108" t="s">
        <v>12</v>
      </c>
      <c r="D51" s="109">
        <v>556</v>
      </c>
      <c r="E51" s="124"/>
      <c r="F51" s="111">
        <f t="shared" si="1"/>
        <v>0</v>
      </c>
      <c r="G51" s="104"/>
      <c r="H51" s="104"/>
    </row>
    <row r="52" spans="1:8" ht="14.25" customHeight="1">
      <c r="A52" s="108" t="s">
        <v>53</v>
      </c>
      <c r="B52" s="108" t="s">
        <v>54</v>
      </c>
      <c r="C52" s="108" t="s">
        <v>12</v>
      </c>
      <c r="D52" s="109">
        <v>556</v>
      </c>
      <c r="E52" s="124"/>
      <c r="F52" s="111">
        <f t="shared" si="1"/>
        <v>0</v>
      </c>
      <c r="G52" s="104"/>
      <c r="H52" s="104"/>
    </row>
    <row r="53" spans="1:8" ht="14.25" customHeight="1">
      <c r="A53" s="108" t="s">
        <v>55</v>
      </c>
      <c r="B53" s="108" t="s">
        <v>56</v>
      </c>
      <c r="C53" s="108" t="s">
        <v>12</v>
      </c>
      <c r="D53" s="109">
        <v>78</v>
      </c>
      <c r="E53" s="124"/>
      <c r="F53" s="111">
        <f t="shared" si="1"/>
        <v>0</v>
      </c>
      <c r="G53" s="104"/>
      <c r="H53" s="104"/>
    </row>
    <row r="54" spans="1:8" ht="14.25" customHeight="1">
      <c r="A54" s="108" t="s">
        <v>64</v>
      </c>
      <c r="B54" s="108" t="s">
        <v>65</v>
      </c>
      <c r="C54" s="108" t="s">
        <v>66</v>
      </c>
      <c r="D54" s="109">
        <v>1</v>
      </c>
      <c r="E54" s="124"/>
      <c r="F54" s="111">
        <f t="shared" si="1"/>
        <v>0</v>
      </c>
      <c r="G54" s="104"/>
      <c r="H54" s="104"/>
    </row>
    <row r="55" spans="1:8" ht="14.25" customHeight="1">
      <c r="A55" s="112">
        <v>2</v>
      </c>
      <c r="B55" s="112" t="s">
        <v>102</v>
      </c>
      <c r="C55" s="112"/>
      <c r="D55" s="113"/>
      <c r="E55" s="125"/>
      <c r="F55" s="114"/>
      <c r="G55" s="104"/>
      <c r="H55" s="104"/>
    </row>
    <row r="56" spans="1:8" ht="14.25" customHeight="1">
      <c r="A56" s="14">
        <v>1</v>
      </c>
      <c r="B56" s="15" t="s">
        <v>103</v>
      </c>
      <c r="C56" s="17" t="s">
        <v>12</v>
      </c>
      <c r="D56" s="18">
        <v>1</v>
      </c>
      <c r="E56" s="126"/>
      <c r="F56" s="111">
        <f aca="true" t="shared" si="2" ref="F56:F88">ROUND(E56*D56,2)</f>
        <v>0</v>
      </c>
      <c r="G56" s="115"/>
      <c r="H56" s="104"/>
    </row>
    <row r="57" spans="1:8" ht="14.25" customHeight="1">
      <c r="A57" s="14">
        <v>2</v>
      </c>
      <c r="B57" s="15" t="s">
        <v>161</v>
      </c>
      <c r="C57" s="17" t="s">
        <v>12</v>
      </c>
      <c r="D57" s="18">
        <v>18</v>
      </c>
      <c r="E57" s="126"/>
      <c r="F57" s="111">
        <f t="shared" si="2"/>
        <v>0</v>
      </c>
      <c r="G57" s="115"/>
      <c r="H57" s="104"/>
    </row>
    <row r="58" spans="1:8" ht="14.25" customHeight="1">
      <c r="A58" s="14">
        <v>3</v>
      </c>
      <c r="B58" s="15" t="s">
        <v>162</v>
      </c>
      <c r="C58" s="17" t="s">
        <v>12</v>
      </c>
      <c r="D58" s="18">
        <v>1</v>
      </c>
      <c r="E58" s="126"/>
      <c r="F58" s="111">
        <f t="shared" si="2"/>
        <v>0</v>
      </c>
      <c r="G58" s="115"/>
      <c r="H58" s="104"/>
    </row>
    <row r="59" spans="1:8" ht="14.25" customHeight="1">
      <c r="A59" s="14">
        <v>4</v>
      </c>
      <c r="B59" s="15" t="s">
        <v>163</v>
      </c>
      <c r="C59" s="17" t="s">
        <v>12</v>
      </c>
      <c r="D59" s="18">
        <v>26</v>
      </c>
      <c r="E59" s="126"/>
      <c r="F59" s="111">
        <f t="shared" si="2"/>
        <v>0</v>
      </c>
      <c r="G59" s="115"/>
      <c r="H59" s="104"/>
    </row>
    <row r="60" spans="1:8" ht="14.25" customHeight="1">
      <c r="A60" s="14">
        <v>5</v>
      </c>
      <c r="B60" s="15" t="s">
        <v>105</v>
      </c>
      <c r="C60" s="17" t="s">
        <v>12</v>
      </c>
      <c r="D60" s="18">
        <v>3</v>
      </c>
      <c r="E60" s="126"/>
      <c r="F60" s="111">
        <f t="shared" si="2"/>
        <v>0</v>
      </c>
      <c r="G60" s="115"/>
      <c r="H60" s="104"/>
    </row>
    <row r="61" spans="1:8" ht="14.25" customHeight="1">
      <c r="A61" s="14">
        <v>6</v>
      </c>
      <c r="B61" s="15" t="s">
        <v>141</v>
      </c>
      <c r="C61" s="17" t="s">
        <v>12</v>
      </c>
      <c r="D61" s="18">
        <v>1</v>
      </c>
      <c r="E61" s="126"/>
      <c r="F61" s="111">
        <f t="shared" si="2"/>
        <v>0</v>
      </c>
      <c r="G61" s="115"/>
      <c r="H61" s="104"/>
    </row>
    <row r="62" spans="1:8" ht="14.25" customHeight="1">
      <c r="A62" s="14">
        <v>7</v>
      </c>
      <c r="B62" s="15" t="s">
        <v>142</v>
      </c>
      <c r="C62" s="17" t="s">
        <v>12</v>
      </c>
      <c r="D62" s="18">
        <v>1</v>
      </c>
      <c r="E62" s="126"/>
      <c r="F62" s="111">
        <f t="shared" si="2"/>
        <v>0</v>
      </c>
      <c r="G62" s="115"/>
      <c r="H62" s="104"/>
    </row>
    <row r="63" spans="1:8" ht="14.25" customHeight="1">
      <c r="A63" s="14">
        <v>8</v>
      </c>
      <c r="B63" s="15" t="s">
        <v>145</v>
      </c>
      <c r="C63" s="17" t="s">
        <v>12</v>
      </c>
      <c r="D63" s="18">
        <v>1</v>
      </c>
      <c r="E63" s="126"/>
      <c r="F63" s="111">
        <f t="shared" si="2"/>
        <v>0</v>
      </c>
      <c r="G63" s="115"/>
      <c r="H63" s="104"/>
    </row>
    <row r="64" spans="1:8" ht="14.25" customHeight="1">
      <c r="A64" s="14">
        <v>9</v>
      </c>
      <c r="B64" s="15" t="s">
        <v>146</v>
      </c>
      <c r="C64" s="17" t="s">
        <v>12</v>
      </c>
      <c r="D64" s="18">
        <v>1</v>
      </c>
      <c r="E64" s="126"/>
      <c r="F64" s="111">
        <f t="shared" si="2"/>
        <v>0</v>
      </c>
      <c r="G64" s="115"/>
      <c r="H64" s="104"/>
    </row>
    <row r="65" spans="1:8" ht="14.25" customHeight="1">
      <c r="A65" s="14">
        <v>10</v>
      </c>
      <c r="B65" s="15" t="s">
        <v>164</v>
      </c>
      <c r="C65" s="17" t="s">
        <v>12</v>
      </c>
      <c r="D65" s="18">
        <v>1</v>
      </c>
      <c r="E65" s="126"/>
      <c r="F65" s="111">
        <f t="shared" si="2"/>
        <v>0</v>
      </c>
      <c r="G65" s="115"/>
      <c r="H65" s="104"/>
    </row>
    <row r="66" spans="1:8" ht="14.25" customHeight="1">
      <c r="A66" s="14">
        <v>11</v>
      </c>
      <c r="B66" s="15" t="s">
        <v>165</v>
      </c>
      <c r="C66" s="17" t="s">
        <v>12</v>
      </c>
      <c r="D66" s="18">
        <v>1</v>
      </c>
      <c r="E66" s="126"/>
      <c r="F66" s="111">
        <f t="shared" si="2"/>
        <v>0</v>
      </c>
      <c r="G66" s="115"/>
      <c r="H66" s="104"/>
    </row>
    <row r="67" spans="1:8" ht="14.25" customHeight="1">
      <c r="A67" s="14">
        <v>12</v>
      </c>
      <c r="B67" s="15" t="s">
        <v>148</v>
      </c>
      <c r="C67" s="17" t="s">
        <v>12</v>
      </c>
      <c r="D67" s="18">
        <v>1</v>
      </c>
      <c r="E67" s="126"/>
      <c r="F67" s="111">
        <f t="shared" si="2"/>
        <v>0</v>
      </c>
      <c r="G67" s="115"/>
      <c r="H67" s="104"/>
    </row>
    <row r="68" spans="1:8" ht="14.25" customHeight="1">
      <c r="A68" s="14">
        <v>13</v>
      </c>
      <c r="B68" s="15" t="s">
        <v>106</v>
      </c>
      <c r="C68" s="17" t="s">
        <v>12</v>
      </c>
      <c r="D68" s="18">
        <v>19</v>
      </c>
      <c r="E68" s="126"/>
      <c r="F68" s="111">
        <f t="shared" si="2"/>
        <v>0</v>
      </c>
      <c r="G68" s="115"/>
      <c r="H68" s="104"/>
    </row>
    <row r="69" spans="1:8" ht="14.25" customHeight="1">
      <c r="A69" s="14">
        <v>14</v>
      </c>
      <c r="B69" s="15" t="s">
        <v>107</v>
      </c>
      <c r="C69" s="17" t="s">
        <v>12</v>
      </c>
      <c r="D69" s="18">
        <v>8</v>
      </c>
      <c r="E69" s="126"/>
      <c r="F69" s="111">
        <f t="shared" si="2"/>
        <v>0</v>
      </c>
      <c r="G69" s="115"/>
      <c r="H69" s="104"/>
    </row>
    <row r="70" spans="1:8" ht="14.25" customHeight="1">
      <c r="A70" s="14">
        <v>15</v>
      </c>
      <c r="B70" s="15" t="s">
        <v>109</v>
      </c>
      <c r="C70" s="17" t="s">
        <v>12</v>
      </c>
      <c r="D70" s="18">
        <v>1</v>
      </c>
      <c r="E70" s="126"/>
      <c r="F70" s="111">
        <f t="shared" si="2"/>
        <v>0</v>
      </c>
      <c r="G70" s="115"/>
      <c r="H70" s="104"/>
    </row>
    <row r="71" spans="1:8" ht="14.25" customHeight="1">
      <c r="A71" s="14">
        <v>16</v>
      </c>
      <c r="B71" s="16" t="s">
        <v>149</v>
      </c>
      <c r="C71" s="17" t="s">
        <v>12</v>
      </c>
      <c r="D71" s="18">
        <v>21</v>
      </c>
      <c r="E71" s="126"/>
      <c r="F71" s="111">
        <f t="shared" si="2"/>
        <v>0</v>
      </c>
      <c r="G71" s="115"/>
      <c r="H71" s="104"/>
    </row>
    <row r="72" spans="1:8" ht="14.25" customHeight="1">
      <c r="A72" s="14">
        <v>17</v>
      </c>
      <c r="B72" s="15" t="s">
        <v>166</v>
      </c>
      <c r="C72" s="17" t="s">
        <v>12</v>
      </c>
      <c r="D72" s="18">
        <v>1</v>
      </c>
      <c r="E72" s="126"/>
      <c r="F72" s="111">
        <f t="shared" si="2"/>
        <v>0</v>
      </c>
      <c r="G72" s="115"/>
      <c r="H72" s="104"/>
    </row>
    <row r="73" spans="1:8" ht="14.25" customHeight="1">
      <c r="A73" s="14">
        <v>18</v>
      </c>
      <c r="B73" s="15" t="s">
        <v>167</v>
      </c>
      <c r="C73" s="17" t="s">
        <v>12</v>
      </c>
      <c r="D73" s="18">
        <v>3</v>
      </c>
      <c r="E73" s="126"/>
      <c r="F73" s="111">
        <f t="shared" si="2"/>
        <v>0</v>
      </c>
      <c r="G73" s="115"/>
      <c r="H73" s="104"/>
    </row>
    <row r="74" spans="1:8" ht="14.25" customHeight="1">
      <c r="A74" s="14">
        <v>19</v>
      </c>
      <c r="B74" s="15" t="s">
        <v>168</v>
      </c>
      <c r="C74" s="17" t="s">
        <v>12</v>
      </c>
      <c r="D74" s="18">
        <v>4</v>
      </c>
      <c r="E74" s="126"/>
      <c r="F74" s="111">
        <f t="shared" si="2"/>
        <v>0</v>
      </c>
      <c r="G74" s="115"/>
      <c r="H74" s="104"/>
    </row>
    <row r="75" spans="1:8" ht="14.25" customHeight="1">
      <c r="A75" s="14">
        <v>20</v>
      </c>
      <c r="B75" s="15" t="s">
        <v>169</v>
      </c>
      <c r="C75" s="17" t="s">
        <v>12</v>
      </c>
      <c r="D75" s="18">
        <v>10</v>
      </c>
      <c r="E75" s="126"/>
      <c r="F75" s="111">
        <f t="shared" si="2"/>
        <v>0</v>
      </c>
      <c r="G75" s="115"/>
      <c r="H75" s="104"/>
    </row>
    <row r="76" spans="1:8" ht="14.25" customHeight="1">
      <c r="A76" s="14">
        <v>21</v>
      </c>
      <c r="B76" s="15" t="s">
        <v>110</v>
      </c>
      <c r="C76" s="17" t="s">
        <v>12</v>
      </c>
      <c r="D76" s="18">
        <v>12</v>
      </c>
      <c r="E76" s="126"/>
      <c r="F76" s="111">
        <f t="shared" si="2"/>
        <v>0</v>
      </c>
      <c r="G76" s="115"/>
      <c r="H76" s="104"/>
    </row>
    <row r="77" spans="1:8" ht="14.25" customHeight="1">
      <c r="A77" s="14">
        <v>22</v>
      </c>
      <c r="B77" s="15" t="s">
        <v>170</v>
      </c>
      <c r="C77" s="17" t="s">
        <v>12</v>
      </c>
      <c r="D77" s="18">
        <v>10</v>
      </c>
      <c r="E77" s="126"/>
      <c r="F77" s="111">
        <f t="shared" si="2"/>
        <v>0</v>
      </c>
      <c r="G77" s="115"/>
      <c r="H77" s="104"/>
    </row>
    <row r="78" spans="1:8" ht="14.25" customHeight="1">
      <c r="A78" s="14">
        <v>23</v>
      </c>
      <c r="B78" s="15" t="s">
        <v>151</v>
      </c>
      <c r="C78" s="17" t="s">
        <v>12</v>
      </c>
      <c r="D78" s="18">
        <v>9</v>
      </c>
      <c r="E78" s="127"/>
      <c r="F78" s="111">
        <f t="shared" si="2"/>
        <v>0</v>
      </c>
      <c r="G78" s="115"/>
      <c r="H78" s="104"/>
    </row>
    <row r="79" spans="1:8" ht="14.25" customHeight="1">
      <c r="A79" s="14">
        <v>24</v>
      </c>
      <c r="B79" s="15" t="s">
        <v>111</v>
      </c>
      <c r="C79" s="17" t="s">
        <v>12</v>
      </c>
      <c r="D79" s="18">
        <v>4</v>
      </c>
      <c r="E79" s="127"/>
      <c r="F79" s="111">
        <f t="shared" si="2"/>
        <v>0</v>
      </c>
      <c r="G79" s="115"/>
      <c r="H79" s="104"/>
    </row>
    <row r="80" spans="1:8" ht="14.25" customHeight="1">
      <c r="A80" s="14">
        <v>25</v>
      </c>
      <c r="B80" s="15" t="s">
        <v>152</v>
      </c>
      <c r="C80" s="17" t="s">
        <v>12</v>
      </c>
      <c r="D80" s="18">
        <v>1</v>
      </c>
      <c r="E80" s="127"/>
      <c r="F80" s="111">
        <f t="shared" si="2"/>
        <v>0</v>
      </c>
      <c r="G80" s="115"/>
      <c r="H80" s="104"/>
    </row>
    <row r="81" spans="1:8" ht="14.25" customHeight="1">
      <c r="A81" s="14">
        <v>26</v>
      </c>
      <c r="B81" s="15" t="s">
        <v>171</v>
      </c>
      <c r="C81" s="17" t="s">
        <v>12</v>
      </c>
      <c r="D81" s="18">
        <v>3</v>
      </c>
      <c r="E81" s="127"/>
      <c r="F81" s="111">
        <f t="shared" si="2"/>
        <v>0</v>
      </c>
      <c r="G81" s="115"/>
      <c r="H81" s="104"/>
    </row>
    <row r="82" spans="1:8" ht="14.25" customHeight="1">
      <c r="A82" s="14">
        <v>27</v>
      </c>
      <c r="B82" s="15" t="s">
        <v>112</v>
      </c>
      <c r="C82" s="17" t="s">
        <v>12</v>
      </c>
      <c r="D82" s="18">
        <v>36</v>
      </c>
      <c r="E82" s="126"/>
      <c r="F82" s="111">
        <f t="shared" si="2"/>
        <v>0</v>
      </c>
      <c r="G82" s="115"/>
      <c r="H82" s="104"/>
    </row>
    <row r="83" spans="1:8" ht="14.25" customHeight="1">
      <c r="A83" s="14">
        <v>28</v>
      </c>
      <c r="B83" s="15" t="s">
        <v>113</v>
      </c>
      <c r="C83" s="17" t="s">
        <v>12</v>
      </c>
      <c r="D83" s="18">
        <v>17</v>
      </c>
      <c r="E83" s="127"/>
      <c r="F83" s="111">
        <f t="shared" si="2"/>
        <v>0</v>
      </c>
      <c r="G83" s="115"/>
      <c r="H83" s="104"/>
    </row>
    <row r="84" spans="1:8" ht="14.25" customHeight="1">
      <c r="A84" s="14">
        <v>29</v>
      </c>
      <c r="B84" s="15" t="s">
        <v>172</v>
      </c>
      <c r="C84" s="17" t="s">
        <v>12</v>
      </c>
      <c r="D84" s="18">
        <v>1</v>
      </c>
      <c r="E84" s="127"/>
      <c r="F84" s="111">
        <f t="shared" si="2"/>
        <v>0</v>
      </c>
      <c r="G84" s="115"/>
      <c r="H84" s="104"/>
    </row>
    <row r="85" spans="1:8" ht="14.25" customHeight="1">
      <c r="A85" s="14">
        <v>30</v>
      </c>
      <c r="B85" s="15" t="s">
        <v>173</v>
      </c>
      <c r="C85" s="17" t="s">
        <v>12</v>
      </c>
      <c r="D85" s="18">
        <v>8</v>
      </c>
      <c r="E85" s="127"/>
      <c r="F85" s="111">
        <f t="shared" si="2"/>
        <v>0</v>
      </c>
      <c r="G85" s="115"/>
      <c r="H85" s="104"/>
    </row>
    <row r="86" spans="1:8" ht="14.25" customHeight="1">
      <c r="A86" s="14">
        <v>31</v>
      </c>
      <c r="B86" s="15" t="s">
        <v>114</v>
      </c>
      <c r="C86" s="17" t="s">
        <v>12</v>
      </c>
      <c r="D86" s="18">
        <v>6</v>
      </c>
      <c r="E86" s="126"/>
      <c r="F86" s="111">
        <f t="shared" si="2"/>
        <v>0</v>
      </c>
      <c r="G86" s="115"/>
      <c r="H86" s="104"/>
    </row>
    <row r="87" spans="1:8" ht="14.25" customHeight="1">
      <c r="A87" s="14">
        <v>32</v>
      </c>
      <c r="B87" s="15" t="s">
        <v>174</v>
      </c>
      <c r="C87" s="17" t="s">
        <v>12</v>
      </c>
      <c r="D87" s="18">
        <v>5</v>
      </c>
      <c r="E87" s="126"/>
      <c r="F87" s="111">
        <f t="shared" si="2"/>
        <v>0</v>
      </c>
      <c r="G87" s="115"/>
      <c r="H87" s="104"/>
    </row>
    <row r="88" spans="1:8" ht="12.75">
      <c r="A88" s="14">
        <v>33</v>
      </c>
      <c r="B88" s="15" t="s">
        <v>156</v>
      </c>
      <c r="C88" s="17" t="s">
        <v>12</v>
      </c>
      <c r="D88" s="18">
        <v>6</v>
      </c>
      <c r="E88" s="127"/>
      <c r="F88" s="111">
        <f t="shared" si="2"/>
        <v>0</v>
      </c>
      <c r="G88" s="115"/>
      <c r="H88" s="104"/>
    </row>
    <row r="89" spans="1:8" ht="12.75">
      <c r="A89" s="105" t="s">
        <v>57</v>
      </c>
      <c r="B89" s="105" t="s">
        <v>58</v>
      </c>
      <c r="C89" s="105"/>
      <c r="D89" s="106"/>
      <c r="E89" s="128"/>
      <c r="F89" s="107"/>
      <c r="G89" s="104"/>
      <c r="H89" s="104"/>
    </row>
    <row r="90" spans="1:8" ht="12.75">
      <c r="A90" s="108" t="s">
        <v>59</v>
      </c>
      <c r="B90" s="108" t="s">
        <v>60</v>
      </c>
      <c r="C90" s="108" t="s">
        <v>61</v>
      </c>
      <c r="D90" s="109">
        <v>468</v>
      </c>
      <c r="E90" s="124"/>
      <c r="F90" s="111">
        <f>ROUND(E90*D90,2)</f>
        <v>0</v>
      </c>
      <c r="G90" s="104"/>
      <c r="H90" s="104"/>
    </row>
    <row r="91" spans="1:8" ht="12.75">
      <c r="A91" s="108" t="s">
        <v>62</v>
      </c>
      <c r="B91" s="108" t="s">
        <v>177</v>
      </c>
      <c r="C91" s="108" t="s">
        <v>63</v>
      </c>
      <c r="D91" s="109">
        <v>72.854</v>
      </c>
      <c r="E91" s="124"/>
      <c r="F91" s="111">
        <f>ROUND(E91*D91,2)</f>
        <v>0</v>
      </c>
      <c r="G91" s="104"/>
      <c r="H91" s="104"/>
    </row>
    <row r="92" spans="1:8" ht="21.75" customHeight="1">
      <c r="A92" s="117"/>
      <c r="B92" s="117"/>
      <c r="C92" s="118" t="s">
        <v>116</v>
      </c>
      <c r="D92" s="118"/>
      <c r="E92" s="118"/>
      <c r="F92" s="119">
        <f>SUM(F10:F91)</f>
        <v>0</v>
      </c>
      <c r="G92" s="104"/>
      <c r="H92" s="104"/>
    </row>
    <row r="93" spans="1:8" ht="21.75" customHeight="1">
      <c r="A93" s="104"/>
      <c r="B93" s="104"/>
      <c r="C93" s="120"/>
      <c r="D93" s="120"/>
      <c r="E93" s="120"/>
      <c r="F93" s="119"/>
      <c r="G93" s="121"/>
      <c r="H93" s="121"/>
    </row>
    <row r="94" spans="1:8" ht="21.75" customHeight="1">
      <c r="A94" s="104"/>
      <c r="B94" s="104"/>
      <c r="C94" s="120" t="s">
        <v>117</v>
      </c>
      <c r="D94" s="120"/>
      <c r="E94" s="120"/>
      <c r="F94" s="119">
        <f>F92*21/100</f>
        <v>0</v>
      </c>
      <c r="G94" s="121"/>
      <c r="H94" s="121"/>
    </row>
    <row r="95" spans="1:8" ht="21.75" customHeight="1">
      <c r="A95" s="104"/>
      <c r="B95" s="104"/>
      <c r="C95" s="120"/>
      <c r="D95" s="120"/>
      <c r="E95" s="120"/>
      <c r="F95" s="119"/>
      <c r="G95" s="121"/>
      <c r="H95" s="121"/>
    </row>
    <row r="96" spans="1:8" ht="21.75" customHeight="1">
      <c r="A96" s="104"/>
      <c r="B96" s="104"/>
      <c r="C96" s="120" t="s">
        <v>118</v>
      </c>
      <c r="D96" s="120"/>
      <c r="E96" s="120"/>
      <c r="F96" s="119">
        <f>F94+F92</f>
        <v>0</v>
      </c>
      <c r="G96" s="121"/>
      <c r="H96" s="121"/>
    </row>
  </sheetData>
  <sheetProtection password="FC37" sheet="1" objects="1" scenarios="1"/>
  <protectedRanges>
    <protectedRange sqref="E10:E91" name="Oblast1"/>
  </protectedRanges>
  <mergeCells count="1">
    <mergeCell ref="C92:E9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Vondruška Jan</cp:lastModifiedBy>
  <cp:lastPrinted>2021-03-12T06:32:56Z</cp:lastPrinted>
  <dcterms:created xsi:type="dcterms:W3CDTF">2020-07-16T11:28:07Z</dcterms:created>
  <dcterms:modified xsi:type="dcterms:W3CDTF">2021-04-14T05:42:56Z</dcterms:modified>
  <cp:category/>
  <cp:version/>
  <cp:contentType/>
  <cp:contentStatus/>
</cp:coreProperties>
</file>